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v-ko\Desktop\2025\12 2025\knjiznica\knjižnica ispravak\"/>
    </mc:Choice>
  </mc:AlternateContent>
  <xr:revisionPtr revIDLastSave="0" documentId="13_ncr:1_{BBD21D74-3F7E-43D5-BF87-20C2D19BC7C7}"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E340" i="9"/>
  <c r="B340" i="9" s="1"/>
  <c r="F339" i="9"/>
  <c r="F338" i="9"/>
  <c r="F337" i="9"/>
  <c r="F336" i="9"/>
  <c r="H335" i="9"/>
  <c r="G335" i="9"/>
  <c r="F335" i="9"/>
  <c r="E335" i="9"/>
  <c r="F334" i="9"/>
  <c r="H333" i="9"/>
  <c r="G333" i="9"/>
  <c r="E333" i="9" s="1"/>
  <c r="B333" i="9" s="1"/>
  <c r="F333" i="9"/>
  <c r="H332" i="9"/>
  <c r="G332" i="9"/>
  <c r="F332" i="9"/>
  <c r="E332" i="9"/>
  <c r="B332" i="9" s="1"/>
  <c r="H331" i="9"/>
  <c r="G331" i="9"/>
  <c r="E331" i="9" s="1"/>
  <c r="B331" i="9" s="1"/>
  <c r="F331" i="9"/>
  <c r="H330" i="9"/>
  <c r="G330" i="9"/>
  <c r="E330" i="9" s="1"/>
  <c r="F330" i="9"/>
  <c r="H329" i="9"/>
  <c r="G329" i="9"/>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F324" i="9"/>
  <c r="E324" i="9"/>
  <c r="B324" i="9" s="1"/>
  <c r="H323" i="9"/>
  <c r="G323" i="9"/>
  <c r="E323" i="9" s="1"/>
  <c r="B323" i="9" s="1"/>
  <c r="F323" i="9"/>
  <c r="H322" i="9"/>
  <c r="G322" i="9"/>
  <c r="F322" i="9"/>
  <c r="H321" i="9"/>
  <c r="E321" i="9" s="1"/>
  <c r="G321" i="9"/>
  <c r="F321" i="9"/>
  <c r="B321" i="9"/>
  <c r="H320" i="9"/>
  <c r="E320" i="9" s="1"/>
  <c r="B320" i="9" s="1"/>
  <c r="G320" i="9"/>
  <c r="F320" i="9"/>
  <c r="H319" i="9"/>
  <c r="G319" i="9"/>
  <c r="F319" i="9"/>
  <c r="E319" i="9"/>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E311" i="9" s="1"/>
  <c r="F311" i="9"/>
  <c r="F310" i="9"/>
  <c r="F309" i="9"/>
  <c r="F308" i="9"/>
  <c r="H307" i="9"/>
  <c r="G307" i="9"/>
  <c r="F307" i="9"/>
  <c r="F306" i="9"/>
  <c r="H305" i="9"/>
  <c r="G305" i="9"/>
  <c r="E305" i="9" s="1"/>
  <c r="B305" i="9" s="1"/>
  <c r="F305" i="9"/>
  <c r="H304" i="9"/>
  <c r="G304" i="9"/>
  <c r="E304" i="9" s="1"/>
  <c r="F304" i="9"/>
  <c r="H303" i="9"/>
  <c r="E303" i="9" s="1"/>
  <c r="B303" i="9" s="1"/>
  <c r="G303" i="9"/>
  <c r="F303" i="9"/>
  <c r="F302" i="9"/>
  <c r="F301" i="9"/>
  <c r="F300" i="9"/>
  <c r="F299" i="9"/>
  <c r="F297" i="9"/>
  <c r="L296" i="9"/>
  <c r="F296" i="9" s="1"/>
  <c r="H296" i="9"/>
  <c r="F295" i="9"/>
  <c r="I294" i="9"/>
  <c r="H294" i="9"/>
  <c r="F294" i="9"/>
  <c r="E293" i="9"/>
  <c r="M292" i="9"/>
  <c r="L292" i="9"/>
  <c r="F292" i="9" s="1"/>
  <c r="E292" i="9"/>
  <c r="B292" i="9"/>
  <c r="M291" i="9"/>
  <c r="F291" i="9" s="1"/>
  <c r="L291" i="9"/>
  <c r="E291" i="9"/>
  <c r="M290" i="9"/>
  <c r="L290" i="9"/>
  <c r="F290" i="9"/>
  <c r="E290" i="9"/>
  <c r="B290" i="9" s="1"/>
  <c r="M289" i="9"/>
  <c r="L289" i="9"/>
  <c r="F289" i="9" s="1"/>
  <c r="B289" i="9" s="1"/>
  <c r="E289" i="9"/>
  <c r="M288" i="9"/>
  <c r="L288" i="9"/>
  <c r="F288" i="9" s="1"/>
  <c r="E288" i="9"/>
  <c r="M287" i="9"/>
  <c r="L287" i="9"/>
  <c r="F287" i="9"/>
  <c r="E287" i="9"/>
  <c r="B287" i="9" s="1"/>
  <c r="M286" i="9"/>
  <c r="L286" i="9"/>
  <c r="F286" i="9" s="1"/>
  <c r="E286" i="9"/>
  <c r="M285" i="9"/>
  <c r="L285" i="9"/>
  <c r="F285" i="9"/>
  <c r="B285" i="9" s="1"/>
  <c r="E285" i="9"/>
  <c r="M284" i="9"/>
  <c r="L284" i="9"/>
  <c r="F284" i="9" s="1"/>
  <c r="B284" i="9" s="1"/>
  <c r="E284" i="9"/>
  <c r="M283" i="9"/>
  <c r="L283" i="9"/>
  <c r="F283" i="9"/>
  <c r="E283" i="9"/>
  <c r="M282" i="9"/>
  <c r="L282" i="9"/>
  <c r="F282" i="9"/>
  <c r="E282" i="9"/>
  <c r="M281" i="9"/>
  <c r="L281" i="9"/>
  <c r="F281" i="9" s="1"/>
  <c r="B281" i="9" s="1"/>
  <c r="E281" i="9"/>
  <c r="M280" i="9"/>
  <c r="L280" i="9"/>
  <c r="E280" i="9"/>
  <c r="M279" i="9"/>
  <c r="L279" i="9"/>
  <c r="F279" i="9"/>
  <c r="E279" i="9"/>
  <c r="B279" i="9" s="1"/>
  <c r="M278" i="9"/>
  <c r="L278" i="9"/>
  <c r="F278" i="9" s="1"/>
  <c r="E278" i="9"/>
  <c r="B278" i="9" s="1"/>
  <c r="M277" i="9"/>
  <c r="L277" i="9"/>
  <c r="F277" i="9"/>
  <c r="E277" i="9"/>
  <c r="B277" i="9"/>
  <c r="M276" i="9"/>
  <c r="L276" i="9"/>
  <c r="F276" i="9" s="1"/>
  <c r="E276" i="9"/>
  <c r="B276" i="9"/>
  <c r="M275" i="9"/>
  <c r="L275" i="9"/>
  <c r="F275" i="9"/>
  <c r="E275" i="9"/>
  <c r="B275" i="9" s="1"/>
  <c r="M274" i="9"/>
  <c r="L274" i="9"/>
  <c r="F274" i="9"/>
  <c r="E274" i="9"/>
  <c r="M273" i="9"/>
  <c r="L273" i="9"/>
  <c r="F273" i="9" s="1"/>
  <c r="B273" i="9" s="1"/>
  <c r="E273" i="9"/>
  <c r="M272" i="9"/>
  <c r="L272" i="9"/>
  <c r="E272" i="9"/>
  <c r="M271" i="9"/>
  <c r="L271" i="9"/>
  <c r="F271" i="9"/>
  <c r="E271" i="9"/>
  <c r="B271" i="9"/>
  <c r="M270" i="9"/>
  <c r="L270" i="9"/>
  <c r="F270" i="9" s="1"/>
  <c r="E270" i="9"/>
  <c r="M269" i="9"/>
  <c r="L269" i="9"/>
  <c r="F269" i="9" s="1"/>
  <c r="B269" i="9" s="1"/>
  <c r="E269" i="9"/>
  <c r="M268" i="9"/>
  <c r="L268" i="9"/>
  <c r="F268" i="9" s="1"/>
  <c r="E268" i="9"/>
  <c r="B268" i="9"/>
  <c r="M267" i="9"/>
  <c r="F267" i="9" s="1"/>
  <c r="L267" i="9"/>
  <c r="E267" i="9"/>
  <c r="M266" i="9"/>
  <c r="L266" i="9"/>
  <c r="F266" i="9"/>
  <c r="E266" i="9"/>
  <c r="B266" i="9" s="1"/>
  <c r="M265" i="9"/>
  <c r="L265" i="9"/>
  <c r="E265" i="9"/>
  <c r="M264" i="9"/>
  <c r="L264" i="9"/>
  <c r="F264" i="9" s="1"/>
  <c r="E264" i="9"/>
  <c r="M263" i="9"/>
  <c r="L263" i="9"/>
  <c r="F263" i="9"/>
  <c r="E263" i="9"/>
  <c r="B263" i="9"/>
  <c r="M262" i="9"/>
  <c r="L262" i="9"/>
  <c r="F262" i="9" s="1"/>
  <c r="E262" i="9"/>
  <c r="M261" i="9"/>
  <c r="L261" i="9"/>
  <c r="F261" i="9" s="1"/>
  <c r="B261" i="9" s="1"/>
  <c r="E261" i="9"/>
  <c r="M260" i="9"/>
  <c r="L260" i="9"/>
  <c r="F260" i="9" s="1"/>
  <c r="B260" i="9" s="1"/>
  <c r="E260" i="9"/>
  <c r="M259" i="9"/>
  <c r="F259" i="9" s="1"/>
  <c r="L259" i="9"/>
  <c r="E259" i="9"/>
  <c r="M258" i="9"/>
  <c r="L258" i="9"/>
  <c r="F258" i="9"/>
  <c r="E258" i="9"/>
  <c r="M257" i="9"/>
  <c r="L257" i="9"/>
  <c r="E257" i="9"/>
  <c r="M256" i="9"/>
  <c r="L256" i="9"/>
  <c r="F256" i="9" s="1"/>
  <c r="E256" i="9"/>
  <c r="B256" i="9" s="1"/>
  <c r="M255" i="9"/>
  <c r="L255" i="9"/>
  <c r="F255" i="9"/>
  <c r="E255" i="9"/>
  <c r="B255" i="9" s="1"/>
  <c r="M254" i="9"/>
  <c r="L254" i="9"/>
  <c r="F254" i="9" s="1"/>
  <c r="E254" i="9"/>
  <c r="B254" i="9" s="1"/>
  <c r="M253" i="9"/>
  <c r="L253" i="9"/>
  <c r="F253" i="9"/>
  <c r="B253" i="9" s="1"/>
  <c r="E253" i="9"/>
  <c r="M252" i="9"/>
  <c r="L252" i="9"/>
  <c r="F252" i="9" s="1"/>
  <c r="B252" i="9" s="1"/>
  <c r="E252" i="9"/>
  <c r="M251" i="9"/>
  <c r="L251" i="9"/>
  <c r="F251" i="9"/>
  <c r="E251" i="9"/>
  <c r="M250" i="9"/>
  <c r="L250" i="9"/>
  <c r="F250" i="9"/>
  <c r="E250" i="9"/>
  <c r="M249" i="9"/>
  <c r="L249" i="9"/>
  <c r="F249" i="9" s="1"/>
  <c r="B249" i="9" s="1"/>
  <c r="E249" i="9"/>
  <c r="M248" i="9"/>
  <c r="L248" i="9"/>
  <c r="F248" i="9" s="1"/>
  <c r="E248" i="9"/>
  <c r="B248" i="9" s="1"/>
  <c r="M247" i="9"/>
  <c r="L247" i="9"/>
  <c r="F247" i="9"/>
  <c r="E247" i="9"/>
  <c r="B247" i="9" s="1"/>
  <c r="M246" i="9"/>
  <c r="L246" i="9"/>
  <c r="F246" i="9" s="1"/>
  <c r="E246" i="9"/>
  <c r="B246" i="9" s="1"/>
  <c r="M245" i="9"/>
  <c r="L245" i="9"/>
  <c r="F245" i="9" s="1"/>
  <c r="B245" i="9" s="1"/>
  <c r="E245" i="9"/>
  <c r="M244" i="9"/>
  <c r="L244" i="9"/>
  <c r="F244" i="9" s="1"/>
  <c r="E244" i="9"/>
  <c r="B244" i="9"/>
  <c r="M243" i="9"/>
  <c r="L243" i="9"/>
  <c r="F243" i="9"/>
  <c r="E243" i="9"/>
  <c r="M242" i="9"/>
  <c r="L242" i="9"/>
  <c r="F242" i="9"/>
  <c r="E242" i="9"/>
  <c r="B242" i="9" s="1"/>
  <c r="M241" i="9"/>
  <c r="L241" i="9"/>
  <c r="E241" i="9"/>
  <c r="M240" i="9"/>
  <c r="L240" i="9"/>
  <c r="E240" i="9"/>
  <c r="M239" i="9"/>
  <c r="L239" i="9"/>
  <c r="F239" i="9"/>
  <c r="E239" i="9"/>
  <c r="B239" i="9"/>
  <c r="M238" i="9"/>
  <c r="L238" i="9"/>
  <c r="F238" i="9" s="1"/>
  <c r="E238" i="9"/>
  <c r="B238" i="9" s="1"/>
  <c r="M237" i="9"/>
  <c r="L237" i="9"/>
  <c r="E237" i="9"/>
  <c r="M236" i="9"/>
  <c r="L236" i="9"/>
  <c r="E236" i="9"/>
  <c r="M235" i="9"/>
  <c r="F235" i="9" s="1"/>
  <c r="L235" i="9"/>
  <c r="E235" i="9"/>
  <c r="M234" i="9"/>
  <c r="L234" i="9"/>
  <c r="F234" i="9"/>
  <c r="E234" i="9"/>
  <c r="B234" i="9" s="1"/>
  <c r="M233" i="9"/>
  <c r="L233" i="9"/>
  <c r="E233" i="9"/>
  <c r="M232" i="9"/>
  <c r="L232" i="9"/>
  <c r="E232" i="9"/>
  <c r="M231" i="9"/>
  <c r="L231" i="9"/>
  <c r="F231" i="9"/>
  <c r="E231" i="9"/>
  <c r="B231" i="9" s="1"/>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E165" i="9" s="1"/>
  <c r="B165" i="9" s="1"/>
  <c r="G165" i="9"/>
  <c r="F165" i="9"/>
  <c r="H164" i="9"/>
  <c r="E164" i="9" s="1"/>
  <c r="G164" i="9"/>
  <c r="F164" i="9"/>
  <c r="H163" i="9"/>
  <c r="G163" i="9"/>
  <c r="F163" i="9"/>
  <c r="E163" i="9"/>
  <c r="B163" i="9" s="1"/>
  <c r="H162" i="9"/>
  <c r="G162" i="9"/>
  <c r="E162" i="9" s="1"/>
  <c r="B162" i="9" s="1"/>
  <c r="F162" i="9"/>
  <c r="H161" i="9"/>
  <c r="G161" i="9"/>
  <c r="F161" i="9"/>
  <c r="E161" i="9"/>
  <c r="B161" i="9" s="1"/>
  <c r="H160" i="9"/>
  <c r="G160" i="9"/>
  <c r="F160" i="9"/>
  <c r="E160" i="9"/>
  <c r="B160" i="9"/>
  <c r="H159" i="9"/>
  <c r="G159" i="9"/>
  <c r="E159" i="9" s="1"/>
  <c r="B159" i="9" s="1"/>
  <c r="F159" i="9"/>
  <c r="H158" i="9"/>
  <c r="G158" i="9"/>
  <c r="E158" i="9" s="1"/>
  <c r="F158" i="9"/>
  <c r="B158" i="9"/>
  <c r="H157" i="9"/>
  <c r="E157" i="9" s="1"/>
  <c r="G157" i="9"/>
  <c r="F157" i="9"/>
  <c r="B157" i="9"/>
  <c r="F156" i="9"/>
  <c r="H155" i="9"/>
  <c r="G155" i="9"/>
  <c r="F155" i="9"/>
  <c r="E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F150" i="9"/>
  <c r="B150" i="9" s="1"/>
  <c r="H149" i="9"/>
  <c r="E149" i="9" s="1"/>
  <c r="G149" i="9"/>
  <c r="F149" i="9"/>
  <c r="B149" i="9"/>
  <c r="H148" i="9"/>
  <c r="E148" i="9" s="1"/>
  <c r="G148" i="9"/>
  <c r="F148" i="9"/>
  <c r="H147" i="9"/>
  <c r="G147" i="9"/>
  <c r="F147" i="9"/>
  <c r="E147" i="9"/>
  <c r="B147" i="9" s="1"/>
  <c r="H146" i="9"/>
  <c r="G146" i="9"/>
  <c r="F146" i="9"/>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F134" i="9"/>
  <c r="B134" i="9"/>
  <c r="H133" i="9"/>
  <c r="E133" i="9" s="1"/>
  <c r="G133" i="9"/>
  <c r="F133" i="9"/>
  <c r="B133" i="9"/>
  <c r="H132" i="9"/>
  <c r="G132" i="9"/>
  <c r="F132" i="9"/>
  <c r="E132" i="9"/>
  <c r="B132" i="9" s="1"/>
  <c r="H131" i="9"/>
  <c r="G131" i="9"/>
  <c r="F131" i="9"/>
  <c r="E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F126" i="9"/>
  <c r="B126" i="9"/>
  <c r="H125" i="9"/>
  <c r="E125" i="9" s="1"/>
  <c r="G125" i="9"/>
  <c r="F125" i="9"/>
  <c r="B125" i="9"/>
  <c r="H124" i="9"/>
  <c r="G124" i="9"/>
  <c r="F124" i="9"/>
  <c r="E124" i="9"/>
  <c r="B124" i="9" s="1"/>
  <c r="H123" i="9"/>
  <c r="G123" i="9"/>
  <c r="F123" i="9"/>
  <c r="E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F118" i="9"/>
  <c r="B118" i="9"/>
  <c r="H117" i="9"/>
  <c r="E117" i="9" s="1"/>
  <c r="G117" i="9"/>
  <c r="F117" i="9"/>
  <c r="B117" i="9"/>
  <c r="H116" i="9"/>
  <c r="G116" i="9"/>
  <c r="F116" i="9"/>
  <c r="E116" i="9"/>
  <c r="B116" i="9" s="1"/>
  <c r="H115" i="9"/>
  <c r="G115" i="9"/>
  <c r="F115" i="9"/>
  <c r="E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F110" i="9"/>
  <c r="B110" i="9"/>
  <c r="H109" i="9"/>
  <c r="G109" i="9"/>
  <c r="F109" i="9"/>
  <c r="H108" i="9"/>
  <c r="G108" i="9"/>
  <c r="F108" i="9"/>
  <c r="E108" i="9"/>
  <c r="B108" i="9" s="1"/>
  <c r="H107" i="9"/>
  <c r="G107" i="9"/>
  <c r="F107" i="9"/>
  <c r="E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F102" i="9"/>
  <c r="B102" i="9"/>
  <c r="H101" i="9"/>
  <c r="G101" i="9"/>
  <c r="F101" i="9"/>
  <c r="H100" i="9"/>
  <c r="G100" i="9"/>
  <c r="F100" i="9"/>
  <c r="E100" i="9"/>
  <c r="B100" i="9" s="1"/>
  <c r="H99" i="9"/>
  <c r="G99" i="9"/>
  <c r="F99" i="9"/>
  <c r="E99" i="9"/>
  <c r="H98" i="9"/>
  <c r="G98" i="9"/>
  <c r="E98" i="9" s="1"/>
  <c r="B98" i="9" s="1"/>
  <c r="F98" i="9"/>
  <c r="H97" i="9"/>
  <c r="G97" i="9"/>
  <c r="F97" i="9"/>
  <c r="E97" i="9"/>
  <c r="B97" i="9" s="1"/>
  <c r="H96" i="9"/>
  <c r="G96" i="9"/>
  <c r="F96" i="9"/>
  <c r="E96" i="9"/>
  <c r="B96" i="9" s="1"/>
  <c r="H95" i="9"/>
  <c r="G95" i="9"/>
  <c r="E95" i="9" s="1"/>
  <c r="B95" i="9" s="1"/>
  <c r="F95" i="9"/>
  <c r="H94" i="9"/>
  <c r="G94" i="9"/>
  <c r="E94" i="9" s="1"/>
  <c r="F94" i="9"/>
  <c r="B94" i="9"/>
  <c r="H93" i="9"/>
  <c r="G93" i="9"/>
  <c r="F93" i="9"/>
  <c r="H92" i="9"/>
  <c r="G92" i="9"/>
  <c r="F92" i="9"/>
  <c r="E92" i="9"/>
  <c r="B92" i="9" s="1"/>
  <c r="H91" i="9"/>
  <c r="G91" i="9"/>
  <c r="F91" i="9"/>
  <c r="E91" i="9"/>
  <c r="H90" i="9"/>
  <c r="G90" i="9"/>
  <c r="E90" i="9" s="1"/>
  <c r="B90" i="9" s="1"/>
  <c r="F90" i="9"/>
  <c r="H89" i="9"/>
  <c r="G89" i="9"/>
  <c r="F89" i="9"/>
  <c r="E89" i="9"/>
  <c r="B89" i="9" s="1"/>
  <c r="H88" i="9"/>
  <c r="G88" i="9"/>
  <c r="F88" i="9"/>
  <c r="E88" i="9"/>
  <c r="B88" i="9" s="1"/>
  <c r="H87" i="9"/>
  <c r="G87" i="9"/>
  <c r="E87" i="9" s="1"/>
  <c r="B87" i="9" s="1"/>
  <c r="F87" i="9"/>
  <c r="H86" i="9"/>
  <c r="G86" i="9"/>
  <c r="E86" i="9" s="1"/>
  <c r="F86" i="9"/>
  <c r="B86" i="9"/>
  <c r="H85" i="9"/>
  <c r="G85" i="9"/>
  <c r="F85" i="9"/>
  <c r="H84" i="9"/>
  <c r="G84" i="9"/>
  <c r="F84" i="9"/>
  <c r="E84" i="9"/>
  <c r="B84" i="9" s="1"/>
  <c r="H83" i="9"/>
  <c r="G83" i="9"/>
  <c r="F83" i="9"/>
  <c r="E83" i="9"/>
  <c r="H82" i="9"/>
  <c r="G82" i="9"/>
  <c r="E82" i="9" s="1"/>
  <c r="B82" i="9" s="1"/>
  <c r="F82" i="9"/>
  <c r="H81" i="9"/>
  <c r="G81" i="9"/>
  <c r="F81" i="9"/>
  <c r="E81" i="9"/>
  <c r="B81" i="9" s="1"/>
  <c r="H80" i="9"/>
  <c r="G80" i="9"/>
  <c r="F80" i="9"/>
  <c r="E80" i="9"/>
  <c r="B80" i="9" s="1"/>
  <c r="H79" i="9"/>
  <c r="G79" i="9"/>
  <c r="E79" i="9" s="1"/>
  <c r="B79" i="9" s="1"/>
  <c r="F79" i="9"/>
  <c r="H78" i="9"/>
  <c r="G78" i="9"/>
  <c r="E78" i="9" s="1"/>
  <c r="F78" i="9"/>
  <c r="B78" i="9"/>
  <c r="H77" i="9"/>
  <c r="G77" i="9"/>
  <c r="F77" i="9"/>
  <c r="H76" i="9"/>
  <c r="G76" i="9"/>
  <c r="F76" i="9"/>
  <c r="E76" i="9"/>
  <c r="B76" i="9" s="1"/>
  <c r="H75" i="9"/>
  <c r="G75" i="9"/>
  <c r="F75" i="9"/>
  <c r="E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E37" i="9" s="1"/>
  <c r="B37" i="9" s="1"/>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s="1"/>
  <c r="F24" i="9"/>
  <c r="F4" i="9"/>
  <c r="O3" i="9"/>
  <c r="G296" i="9" s="1"/>
  <c r="E296" i="9" s="1"/>
  <c r="I3" i="9"/>
  <c r="H309" i="9" s="1"/>
  <c r="H3" i="9"/>
  <c r="G3" i="9"/>
  <c r="D104" i="8"/>
  <c r="D97" i="8"/>
  <c r="D92" i="8"/>
  <c r="C1669" i="1" s="1"/>
  <c r="D87" i="8"/>
  <c r="C1664" i="1" s="1"/>
  <c r="H1664" i="1" s="1"/>
  <c r="D82" i="8"/>
  <c r="D77" i="8"/>
  <c r="D72" i="8"/>
  <c r="D67" i="8"/>
  <c r="D62" i="8"/>
  <c r="D57" i="8"/>
  <c r="D52" i="8"/>
  <c r="D46" i="8"/>
  <c r="D37" i="8"/>
  <c r="D27" i="8"/>
  <c r="D25" i="8" s="1"/>
  <c r="C1602" i="1" s="1"/>
  <c r="D18" i="8"/>
  <c r="D8" i="8"/>
  <c r="D6" i="8" s="1"/>
  <c r="E44" i="7"/>
  <c r="E38" i="7" s="1"/>
  <c r="D44" i="7"/>
  <c r="E39" i="7"/>
  <c r="D39" i="7"/>
  <c r="D38" i="7" s="1"/>
  <c r="E30" i="7"/>
  <c r="D30" i="7"/>
  <c r="D22" i="7" s="1"/>
  <c r="E23" i="7"/>
  <c r="E22" i="7" s="1"/>
  <c r="D23" i="7"/>
  <c r="E14" i="7"/>
  <c r="D14" i="7"/>
  <c r="E7" i="7"/>
  <c r="E6" i="7" s="1"/>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511" i="1" s="1"/>
  <c r="D115" i="6"/>
  <c r="D114" i="6" s="1"/>
  <c r="F114" i="6" s="1"/>
  <c r="F113" i="6"/>
  <c r="F112" i="6"/>
  <c r="F111" i="6"/>
  <c r="F110" i="6"/>
  <c r="F109" i="6"/>
  <c r="F108" i="6"/>
  <c r="E107" i="6"/>
  <c r="F107" i="6" s="1"/>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F185" i="5"/>
  <c r="F184" i="5"/>
  <c r="F183" i="5"/>
  <c r="F182" i="5"/>
  <c r="F181"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D597" i="4" s="1"/>
  <c r="F597"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D536" i="4" s="1"/>
  <c r="F534" i="4"/>
  <c r="F533" i="4"/>
  <c r="F532" i="4"/>
  <c r="E532" i="4"/>
  <c r="D532" i="4"/>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F478" i="4"/>
  <c r="F477" i="4"/>
  <c r="E476" i="4"/>
  <c r="E466" i="4" s="1"/>
  <c r="D476" i="4"/>
  <c r="F476" i="4" s="1"/>
  <c r="F475" i="4"/>
  <c r="F474" i="4"/>
  <c r="E473" i="4"/>
  <c r="D473" i="4"/>
  <c r="F473" i="4" s="1"/>
  <c r="F472" i="4"/>
  <c r="F471" i="4"/>
  <c r="F470" i="4"/>
  <c r="E470" i="4"/>
  <c r="D470" i="4"/>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E430" i="4" s="1"/>
  <c r="D432" i="4"/>
  <c r="F432" i="4" s="1"/>
  <c r="F428" i="4"/>
  <c r="E428" i="4"/>
  <c r="D428" i="4"/>
  <c r="E427" i="4"/>
  <c r="D422" i="1" s="1"/>
  <c r="D427" i="4"/>
  <c r="E426" i="4"/>
  <c r="D426" i="4"/>
  <c r="D647"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E366" i="4"/>
  <c r="D366" i="4"/>
  <c r="D361" i="4" s="1"/>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E314" i="4"/>
  <c r="D314" i="4"/>
  <c r="F314" i="4" s="1"/>
  <c r="F313" i="4"/>
  <c r="F312" i="4"/>
  <c r="F311" i="4"/>
  <c r="F310" i="4"/>
  <c r="E310" i="4"/>
  <c r="D310" i="4"/>
  <c r="E309" i="4"/>
  <c r="E308" i="4" s="1"/>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c r="F163" i="4"/>
  <c r="F162" i="4"/>
  <c r="F161" i="4"/>
  <c r="E160" i="4"/>
  <c r="F160" i="4" s="1"/>
  <c r="D160" i="4"/>
  <c r="F159" i="4"/>
  <c r="F158" i="4"/>
  <c r="F157" i="4"/>
  <c r="F156" i="4"/>
  <c r="F155" i="4"/>
  <c r="F154" i="4"/>
  <c r="E154" i="4"/>
  <c r="E153" i="4" s="1"/>
  <c r="D149" i="1" s="1"/>
  <c r="D154" i="4"/>
  <c r="D153" i="4"/>
  <c r="F151" i="4"/>
  <c r="F150" i="4"/>
  <c r="F149" i="4"/>
  <c r="F148" i="4"/>
  <c r="F147" i="4"/>
  <c r="F146" i="4"/>
  <c r="F145" i="4"/>
  <c r="F144" i="4"/>
  <c r="F143" i="4"/>
  <c r="F142" i="4"/>
  <c r="F141" i="4"/>
  <c r="E141" i="4"/>
  <c r="E140" i="4" s="1"/>
  <c r="D141" i="4"/>
  <c r="D140" i="4" s="1"/>
  <c r="F139" i="4"/>
  <c r="F138" i="4"/>
  <c r="F137" i="4"/>
  <c r="F136" i="4"/>
  <c r="E135" i="4"/>
  <c r="F135" i="4" s="1"/>
  <c r="D135" i="4"/>
  <c r="D134" i="4" s="1"/>
  <c r="F133" i="4"/>
  <c r="F132" i="4"/>
  <c r="F131" i="4"/>
  <c r="F130" i="4"/>
  <c r="F129" i="4"/>
  <c r="E129" i="4"/>
  <c r="D129" i="4"/>
  <c r="F128" i="4"/>
  <c r="F127" i="4"/>
  <c r="F126" i="4"/>
  <c r="E126" i="4"/>
  <c r="E125" i="4" s="1"/>
  <c r="D126" i="4"/>
  <c r="F125"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D49" i="4" s="1"/>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C1682" i="1"/>
  <c r="C1681" i="1"/>
  <c r="H1681" i="1" s="1"/>
  <c r="H1680" i="1"/>
  <c r="G1680" i="1"/>
  <c r="C1680" i="1"/>
  <c r="C1679" i="1"/>
  <c r="H1679" i="1" s="1"/>
  <c r="H1678" i="1"/>
  <c r="C1678" i="1"/>
  <c r="G1678" i="1" s="1"/>
  <c r="H1677" i="1"/>
  <c r="G1677" i="1"/>
  <c r="C1677" i="1"/>
  <c r="C1676" i="1"/>
  <c r="H1676" i="1" s="1"/>
  <c r="C1675" i="1"/>
  <c r="C1674" i="1"/>
  <c r="H1673" i="1"/>
  <c r="G1673" i="1"/>
  <c r="C1673" i="1"/>
  <c r="H1672" i="1"/>
  <c r="G1672" i="1"/>
  <c r="C1672" i="1"/>
  <c r="C1671" i="1"/>
  <c r="H1671" i="1" s="1"/>
  <c r="C1670" i="1"/>
  <c r="G1670" i="1" s="1"/>
  <c r="H1668" i="1"/>
  <c r="C1668" i="1"/>
  <c r="G1668" i="1" s="1"/>
  <c r="C1667" i="1"/>
  <c r="C1666" i="1"/>
  <c r="C1665" i="1"/>
  <c r="H1665" i="1" s="1"/>
  <c r="G1663" i="1"/>
  <c r="C1663" i="1"/>
  <c r="H1663" i="1" s="1"/>
  <c r="H1662" i="1"/>
  <c r="C1662" i="1"/>
  <c r="G1662" i="1" s="1"/>
  <c r="H1661" i="1"/>
  <c r="G1661" i="1"/>
  <c r="C1661" i="1"/>
  <c r="G1660" i="1"/>
  <c r="C1660" i="1"/>
  <c r="H1660" i="1" s="1"/>
  <c r="C1659" i="1"/>
  <c r="C1658" i="1"/>
  <c r="H1657" i="1"/>
  <c r="G1657" i="1"/>
  <c r="C1657" i="1"/>
  <c r="H1656" i="1"/>
  <c r="G1656" i="1"/>
  <c r="C1656" i="1"/>
  <c r="C1655" i="1"/>
  <c r="H1655" i="1" s="1"/>
  <c r="C1654" i="1"/>
  <c r="G1654" i="1" s="1"/>
  <c r="H1653" i="1"/>
  <c r="G1653" i="1"/>
  <c r="C1653" i="1"/>
  <c r="C1652" i="1"/>
  <c r="H1652" i="1" s="1"/>
  <c r="C1651" i="1"/>
  <c r="H1651" i="1" s="1"/>
  <c r="C1650" i="1"/>
  <c r="H1649" i="1"/>
  <c r="G1649" i="1"/>
  <c r="C1649" i="1"/>
  <c r="H1648" i="1"/>
  <c r="G1648" i="1"/>
  <c r="C1648" i="1"/>
  <c r="G1647" i="1"/>
  <c r="C1647" i="1"/>
  <c r="H1647" i="1" s="1"/>
  <c r="C1646" i="1"/>
  <c r="G1646" i="1" s="1"/>
  <c r="H1645" i="1"/>
  <c r="G1645" i="1"/>
  <c r="C1645" i="1"/>
  <c r="H1644" i="1"/>
  <c r="G1644" i="1"/>
  <c r="C1644" i="1"/>
  <c r="C1643" i="1"/>
  <c r="H1643" i="1" s="1"/>
  <c r="C1642" i="1"/>
  <c r="H1641" i="1"/>
  <c r="G1641" i="1"/>
  <c r="C1641" i="1"/>
  <c r="H1640" i="1"/>
  <c r="G1640" i="1"/>
  <c r="C1640" i="1"/>
  <c r="G1639" i="1"/>
  <c r="C1639" i="1"/>
  <c r="H1639" i="1" s="1"/>
  <c r="C1638" i="1"/>
  <c r="G1638" i="1" s="1"/>
  <c r="H1637" i="1"/>
  <c r="C1637" i="1"/>
  <c r="G1637" i="1" s="1"/>
  <c r="C1636" i="1"/>
  <c r="H1636" i="1" s="1"/>
  <c r="C1635" i="1"/>
  <c r="H1635" i="1" s="1"/>
  <c r="C1634" i="1"/>
  <c r="H1633" i="1"/>
  <c r="G1633" i="1"/>
  <c r="C1633" i="1"/>
  <c r="H1632" i="1"/>
  <c r="G1632" i="1"/>
  <c r="C1632" i="1"/>
  <c r="G1631" i="1"/>
  <c r="C1631" i="1"/>
  <c r="H1631" i="1" s="1"/>
  <c r="H1630" i="1"/>
  <c r="C1630" i="1"/>
  <c r="G1630" i="1" s="1"/>
  <c r="H1629" i="1"/>
  <c r="G1629" i="1"/>
  <c r="C1629" i="1"/>
  <c r="G1627" i="1"/>
  <c r="C1627" i="1"/>
  <c r="H1627" i="1" s="1"/>
  <c r="C1626" i="1"/>
  <c r="G1626" i="1" s="1"/>
  <c r="H1625" i="1"/>
  <c r="G1625" i="1"/>
  <c r="C1625" i="1"/>
  <c r="H1624" i="1"/>
  <c r="G1624" i="1"/>
  <c r="C1624" i="1"/>
  <c r="C1623" i="1"/>
  <c r="H1623" i="1" s="1"/>
  <c r="C1620" i="1"/>
  <c r="H1620" i="1" s="1"/>
  <c r="C1619" i="1"/>
  <c r="H1619" i="1" s="1"/>
  <c r="H1618" i="1"/>
  <c r="C1618" i="1"/>
  <c r="G1618" i="1" s="1"/>
  <c r="H1617" i="1"/>
  <c r="G1617" i="1"/>
  <c r="C1617" i="1"/>
  <c r="H1616" i="1"/>
  <c r="C1616" i="1"/>
  <c r="G1616" i="1" s="1"/>
  <c r="G1615" i="1"/>
  <c r="C1615" i="1"/>
  <c r="H1615" i="1" s="1"/>
  <c r="H1614" i="1"/>
  <c r="C1614" i="1"/>
  <c r="G1614" i="1" s="1"/>
  <c r="C1613" i="1"/>
  <c r="H1613" i="1" s="1"/>
  <c r="H1612" i="1"/>
  <c r="G1612" i="1"/>
  <c r="C1612" i="1"/>
  <c r="G1611" i="1"/>
  <c r="C1611" i="1"/>
  <c r="H1611" i="1" s="1"/>
  <c r="C1610" i="1"/>
  <c r="G1610" i="1" s="1"/>
  <c r="H1609" i="1"/>
  <c r="G1609" i="1"/>
  <c r="C1609" i="1"/>
  <c r="H1608" i="1"/>
  <c r="G1608" i="1"/>
  <c r="C1608" i="1"/>
  <c r="C1607" i="1"/>
  <c r="H1607" i="1" s="1"/>
  <c r="C1606" i="1"/>
  <c r="G1606" i="1" s="1"/>
  <c r="H1605" i="1"/>
  <c r="C1605" i="1"/>
  <c r="G1605" i="1" s="1"/>
  <c r="C1604" i="1"/>
  <c r="H1604" i="1" s="1"/>
  <c r="C1603" i="1"/>
  <c r="H1603" i="1" s="1"/>
  <c r="H1601" i="1"/>
  <c r="G1601" i="1"/>
  <c r="C1601" i="1"/>
  <c r="H1600" i="1"/>
  <c r="C1600" i="1"/>
  <c r="G1600" i="1" s="1"/>
  <c r="G1599" i="1"/>
  <c r="C1599" i="1"/>
  <c r="H1599" i="1" s="1"/>
  <c r="H1598" i="1"/>
  <c r="C1598" i="1"/>
  <c r="G1598" i="1" s="1"/>
  <c r="H1597" i="1"/>
  <c r="G1597" i="1"/>
  <c r="C1597" i="1"/>
  <c r="H1596" i="1"/>
  <c r="G1596" i="1"/>
  <c r="C1596" i="1"/>
  <c r="G1595" i="1"/>
  <c r="C1595" i="1"/>
  <c r="H1595" i="1" s="1"/>
  <c r="C1594" i="1"/>
  <c r="G1594" i="1" s="1"/>
  <c r="H1593" i="1"/>
  <c r="G1593" i="1"/>
  <c r="C1593" i="1"/>
  <c r="H1592" i="1"/>
  <c r="G1592" i="1"/>
  <c r="C1592" i="1"/>
  <c r="C1591" i="1"/>
  <c r="H1591" i="1" s="1"/>
  <c r="C1590" i="1"/>
  <c r="G1590" i="1" s="1"/>
  <c r="H1589" i="1"/>
  <c r="G1589" i="1"/>
  <c r="C1589" i="1"/>
  <c r="C1588" i="1"/>
  <c r="H1588" i="1" s="1"/>
  <c r="C1587" i="1"/>
  <c r="H1587" i="1" s="1"/>
  <c r="C1586" i="1"/>
  <c r="G1586" i="1" s="1"/>
  <c r="C1585" i="1"/>
  <c r="G1585" i="1" s="1"/>
  <c r="H1584" i="1"/>
  <c r="C1584" i="1"/>
  <c r="G1584" i="1" s="1"/>
  <c r="C1582" i="1"/>
  <c r="G1582" i="1" s="1"/>
  <c r="D1581" i="1"/>
  <c r="C1581" i="1"/>
  <c r="H1581" i="1" s="1"/>
  <c r="H1580" i="1"/>
  <c r="D1580" i="1"/>
  <c r="C1580" i="1"/>
  <c r="J1580" i="1" s="1"/>
  <c r="D1579" i="1"/>
  <c r="C1579" i="1"/>
  <c r="H1579" i="1" s="1"/>
  <c r="G1578" i="1"/>
  <c r="D1578" i="1"/>
  <c r="C1578" i="1"/>
  <c r="J1578" i="1" s="1"/>
  <c r="H1577" i="1"/>
  <c r="G1577" i="1"/>
  <c r="D1577" i="1"/>
  <c r="C1577" i="1"/>
  <c r="D1576" i="1"/>
  <c r="C1576" i="1"/>
  <c r="H1576" i="1" s="1"/>
  <c r="H1575" i="1"/>
  <c r="D1575" i="1"/>
  <c r="C1575" i="1"/>
  <c r="J1575" i="1" s="1"/>
  <c r="G1574" i="1"/>
  <c r="I1574" i="1" s="1"/>
  <c r="D1574" i="1"/>
  <c r="C1574" i="1"/>
  <c r="H1574" i="1" s="1"/>
  <c r="G1573" i="1"/>
  <c r="D1573" i="1"/>
  <c r="C1573" i="1"/>
  <c r="J1573" i="1" s="1"/>
  <c r="H1572" i="1"/>
  <c r="G1572" i="1"/>
  <c r="D1572" i="1"/>
  <c r="C1572" i="1"/>
  <c r="G1571" i="1"/>
  <c r="D1571" i="1"/>
  <c r="C1571" i="1"/>
  <c r="H1571" i="1" s="1"/>
  <c r="J1570" i="1"/>
  <c r="G1570" i="1"/>
  <c r="D1570" i="1"/>
  <c r="C1570" i="1"/>
  <c r="G1569" i="1"/>
  <c r="D1569" i="1"/>
  <c r="C1569" i="1"/>
  <c r="J1569" i="1" s="1"/>
  <c r="J1568" i="1"/>
  <c r="D1568" i="1"/>
  <c r="C1568" i="1"/>
  <c r="H1567" i="1"/>
  <c r="I1567" i="1" s="1"/>
  <c r="G1567" i="1"/>
  <c r="D1567" i="1"/>
  <c r="C1567" i="1"/>
  <c r="J1567" i="1" s="1"/>
  <c r="D1566" i="1"/>
  <c r="G1566" i="1" s="1"/>
  <c r="C1566" i="1"/>
  <c r="D1565" i="1"/>
  <c r="H1565" i="1" s="1"/>
  <c r="C1565" i="1"/>
  <c r="J1564" i="1"/>
  <c r="I1564" i="1"/>
  <c r="H1564" i="1"/>
  <c r="G1564" i="1"/>
  <c r="D1564" i="1"/>
  <c r="C1564" i="1"/>
  <c r="D1563" i="1"/>
  <c r="C1563" i="1"/>
  <c r="D1562" i="1"/>
  <c r="H1562" i="1" s="1"/>
  <c r="C1562" i="1"/>
  <c r="G1562" i="1" s="1"/>
  <c r="I1562" i="1" s="1"/>
  <c r="J1561" i="1"/>
  <c r="H1561" i="1"/>
  <c r="G1561" i="1"/>
  <c r="I1561" i="1" s="1"/>
  <c r="D1561" i="1"/>
  <c r="C1561" i="1"/>
  <c r="D1560" i="1"/>
  <c r="C1560" i="1"/>
  <c r="D1559" i="1"/>
  <c r="C1559" i="1"/>
  <c r="D1558" i="1"/>
  <c r="H1558" i="1" s="1"/>
  <c r="I1558" i="1" s="1"/>
  <c r="C1558" i="1"/>
  <c r="G1558" i="1" s="1"/>
  <c r="J1557" i="1"/>
  <c r="H1557" i="1"/>
  <c r="G1557" i="1"/>
  <c r="I1557" i="1" s="1"/>
  <c r="D1557" i="1"/>
  <c r="C1557" i="1"/>
  <c r="D1556" i="1"/>
  <c r="C1556" i="1"/>
  <c r="H1555" i="1"/>
  <c r="G1555" i="1"/>
  <c r="D1555" i="1"/>
  <c r="C1555" i="1"/>
  <c r="D1554" i="1"/>
  <c r="C1554" i="1"/>
  <c r="D1553" i="1"/>
  <c r="C1553" i="1"/>
  <c r="D1552" i="1"/>
  <c r="C1552" i="1"/>
  <c r="J1551" i="1"/>
  <c r="I1551" i="1"/>
  <c r="H1551" i="1"/>
  <c r="G1551" i="1"/>
  <c r="D1551" i="1"/>
  <c r="C1551" i="1"/>
  <c r="D1550" i="1"/>
  <c r="C1550" i="1"/>
  <c r="H1550" i="1" s="1"/>
  <c r="H1549" i="1"/>
  <c r="D1549" i="1"/>
  <c r="C1549" i="1"/>
  <c r="D1548" i="1"/>
  <c r="C1548" i="1"/>
  <c r="D1547" i="1"/>
  <c r="C1547" i="1"/>
  <c r="D1546" i="1"/>
  <c r="G1546" i="1" s="1"/>
  <c r="C1546" i="1"/>
  <c r="J1546" i="1" s="1"/>
  <c r="J1545" i="1"/>
  <c r="G1545" i="1"/>
  <c r="D1545" i="1"/>
  <c r="C1545" i="1"/>
  <c r="H1545" i="1" s="1"/>
  <c r="J1544" i="1"/>
  <c r="D1544" i="1"/>
  <c r="C1544" i="1"/>
  <c r="G1544" i="1" s="1"/>
  <c r="H1543" i="1"/>
  <c r="D1543" i="1"/>
  <c r="G1543" i="1" s="1"/>
  <c r="C1543" i="1"/>
  <c r="D1542" i="1"/>
  <c r="G1542" i="1" s="1"/>
  <c r="C1542" i="1"/>
  <c r="G1541" i="1"/>
  <c r="I1541" i="1" s="1"/>
  <c r="D1541" i="1"/>
  <c r="C1541" i="1"/>
  <c r="H1541" i="1" s="1"/>
  <c r="D1540" i="1"/>
  <c r="G1540" i="1" s="1"/>
  <c r="C1540" i="1"/>
  <c r="C1539" i="1"/>
  <c r="H1536" i="1"/>
  <c r="D1536" i="1"/>
  <c r="G1536" i="1" s="1"/>
  <c r="C1536" i="1"/>
  <c r="D1535" i="1"/>
  <c r="G1535" i="1" s="1"/>
  <c r="C1535" i="1"/>
  <c r="H1535" i="1" s="1"/>
  <c r="D1534" i="1"/>
  <c r="G1534" i="1" s="1"/>
  <c r="C1534" i="1"/>
  <c r="D1533" i="1"/>
  <c r="C1533" i="1"/>
  <c r="H1533" i="1" s="1"/>
  <c r="H1532" i="1"/>
  <c r="G1532" i="1"/>
  <c r="D1532" i="1"/>
  <c r="C1532" i="1"/>
  <c r="D1531" i="1"/>
  <c r="G1531" i="1" s="1"/>
  <c r="C1531" i="1"/>
  <c r="H1531" i="1" s="1"/>
  <c r="H1530" i="1"/>
  <c r="D1530" i="1"/>
  <c r="G1530" i="1" s="1"/>
  <c r="C1530" i="1"/>
  <c r="D1529" i="1"/>
  <c r="G1529" i="1" s="1"/>
  <c r="C1529" i="1"/>
  <c r="D1528" i="1"/>
  <c r="H1528" i="1" s="1"/>
  <c r="C1528" i="1"/>
  <c r="D1527" i="1"/>
  <c r="C1527" i="1"/>
  <c r="H1527" i="1" s="1"/>
  <c r="D1526" i="1"/>
  <c r="H1526" i="1" s="1"/>
  <c r="C1526" i="1"/>
  <c r="D1525" i="1"/>
  <c r="C1525" i="1"/>
  <c r="H1525" i="1" s="1"/>
  <c r="H1524" i="1"/>
  <c r="G1524" i="1"/>
  <c r="D1524" i="1"/>
  <c r="C1524" i="1"/>
  <c r="D1523" i="1"/>
  <c r="G1523" i="1" s="1"/>
  <c r="C1523" i="1"/>
  <c r="H1522" i="1"/>
  <c r="D1522" i="1"/>
  <c r="G1522" i="1" s="1"/>
  <c r="C1522" i="1"/>
  <c r="D1521" i="1"/>
  <c r="G1521" i="1" s="1"/>
  <c r="C1521" i="1"/>
  <c r="H1521" i="1" s="1"/>
  <c r="D1520" i="1"/>
  <c r="H1520" i="1" s="1"/>
  <c r="C1520" i="1"/>
  <c r="D1519" i="1"/>
  <c r="C1519" i="1"/>
  <c r="H1519" i="1" s="1"/>
  <c r="D1518" i="1"/>
  <c r="G1518" i="1" s="1"/>
  <c r="C1518" i="1"/>
  <c r="D1517" i="1"/>
  <c r="C1517" i="1"/>
  <c r="H1517" i="1" s="1"/>
  <c r="H1516" i="1"/>
  <c r="D1516" i="1"/>
  <c r="G1516" i="1" s="1"/>
  <c r="C1516" i="1"/>
  <c r="D1515" i="1"/>
  <c r="G1515" i="1" s="1"/>
  <c r="C1515" i="1"/>
  <c r="H1515" i="1" s="1"/>
  <c r="D1514" i="1"/>
  <c r="G1514" i="1" s="1"/>
  <c r="C1514" i="1"/>
  <c r="G1513" i="1"/>
  <c r="D1513" i="1"/>
  <c r="C1513" i="1"/>
  <c r="H1513" i="1" s="1"/>
  <c r="G1512" i="1"/>
  <c r="D1512" i="1"/>
  <c r="H1512" i="1" s="1"/>
  <c r="C1512" i="1"/>
  <c r="C1511" i="1"/>
  <c r="C1510" i="1"/>
  <c r="D1509" i="1"/>
  <c r="C1509" i="1"/>
  <c r="H1509" i="1" s="1"/>
  <c r="H1508" i="1"/>
  <c r="D1508" i="1"/>
  <c r="G1508" i="1" s="1"/>
  <c r="C1508" i="1"/>
  <c r="D1507" i="1"/>
  <c r="G1507" i="1" s="1"/>
  <c r="C1507" i="1"/>
  <c r="H1507" i="1" s="1"/>
  <c r="H1506" i="1"/>
  <c r="G1506" i="1"/>
  <c r="D1506" i="1"/>
  <c r="C1506" i="1"/>
  <c r="G1505" i="1"/>
  <c r="D1505" i="1"/>
  <c r="C1505" i="1"/>
  <c r="H1505" i="1" s="1"/>
  <c r="D1504" i="1"/>
  <c r="H1504" i="1" s="1"/>
  <c r="C1504" i="1"/>
  <c r="D1503" i="1"/>
  <c r="C1503" i="1"/>
  <c r="D1502" i="1"/>
  <c r="G1502" i="1" s="1"/>
  <c r="C1502" i="1"/>
  <c r="D1501" i="1"/>
  <c r="C1501" i="1"/>
  <c r="H1501" i="1" s="1"/>
  <c r="H1500" i="1"/>
  <c r="G1500" i="1"/>
  <c r="D1500" i="1"/>
  <c r="C1500" i="1"/>
  <c r="D1499" i="1"/>
  <c r="G1499" i="1" s="1"/>
  <c r="C1499" i="1"/>
  <c r="H1499" i="1" s="1"/>
  <c r="H1498" i="1"/>
  <c r="D1498" i="1"/>
  <c r="G1498" i="1" s="1"/>
  <c r="C1498" i="1"/>
  <c r="D1497" i="1"/>
  <c r="G1497" i="1" s="1"/>
  <c r="C1497" i="1"/>
  <c r="H1497" i="1" s="1"/>
  <c r="G1496" i="1"/>
  <c r="D1496" i="1"/>
  <c r="H1496" i="1" s="1"/>
  <c r="C1496" i="1"/>
  <c r="D1495" i="1"/>
  <c r="C1495" i="1"/>
  <c r="D1494" i="1"/>
  <c r="H1494" i="1" s="1"/>
  <c r="C1494" i="1"/>
  <c r="D1493" i="1"/>
  <c r="C1493" i="1"/>
  <c r="H1493" i="1" s="1"/>
  <c r="H1492" i="1"/>
  <c r="D1492" i="1"/>
  <c r="G1492" i="1" s="1"/>
  <c r="C1492" i="1"/>
  <c r="G1491" i="1"/>
  <c r="D1491" i="1"/>
  <c r="C1491" i="1"/>
  <c r="H1491" i="1" s="1"/>
  <c r="D1490" i="1"/>
  <c r="G1490" i="1" s="1"/>
  <c r="C1490" i="1"/>
  <c r="D1489" i="1"/>
  <c r="G1489" i="1" s="1"/>
  <c r="C1489" i="1"/>
  <c r="H1489" i="1" s="1"/>
  <c r="D1488" i="1"/>
  <c r="H1488" i="1" s="1"/>
  <c r="C1488" i="1"/>
  <c r="D1487" i="1"/>
  <c r="C1487" i="1"/>
  <c r="H1487" i="1" s="1"/>
  <c r="D1486" i="1"/>
  <c r="G1486" i="1" s="1"/>
  <c r="C1486" i="1"/>
  <c r="C1485" i="1"/>
  <c r="D1484" i="1"/>
  <c r="C1484" i="1"/>
  <c r="H1484" i="1" s="1"/>
  <c r="G1483" i="1"/>
  <c r="D1483" i="1"/>
  <c r="C1483" i="1"/>
  <c r="H1483" i="1" s="1"/>
  <c r="H1482" i="1"/>
  <c r="G1482" i="1"/>
  <c r="D1482" i="1"/>
  <c r="C1482" i="1"/>
  <c r="G1481" i="1"/>
  <c r="D1481" i="1"/>
  <c r="C1481" i="1"/>
  <c r="H1481" i="1" s="1"/>
  <c r="D1480" i="1"/>
  <c r="G1480" i="1" s="1"/>
  <c r="C1480" i="1"/>
  <c r="H1480" i="1" s="1"/>
  <c r="D1479" i="1"/>
  <c r="C1479" i="1"/>
  <c r="H1479" i="1" s="1"/>
  <c r="D1478" i="1"/>
  <c r="C1478" i="1"/>
  <c r="H1478" i="1" s="1"/>
  <c r="D1477" i="1"/>
  <c r="C1477" i="1"/>
  <c r="H1477" i="1" s="1"/>
  <c r="H1476" i="1"/>
  <c r="D1476" i="1"/>
  <c r="C1476" i="1"/>
  <c r="D1475" i="1"/>
  <c r="G1475" i="1" s="1"/>
  <c r="C1475" i="1"/>
  <c r="H1474" i="1"/>
  <c r="D1474" i="1"/>
  <c r="G1474" i="1" s="1"/>
  <c r="C1474" i="1"/>
  <c r="G1473" i="1"/>
  <c r="D1473" i="1"/>
  <c r="C1473" i="1"/>
  <c r="D1472" i="1"/>
  <c r="G1472" i="1" s="1"/>
  <c r="C1472" i="1"/>
  <c r="H1472" i="1" s="1"/>
  <c r="D1471" i="1"/>
  <c r="C1471" i="1"/>
  <c r="D1470" i="1"/>
  <c r="C1470" i="1"/>
  <c r="D1469" i="1"/>
  <c r="C1469" i="1"/>
  <c r="H1469" i="1" s="1"/>
  <c r="D1468" i="1"/>
  <c r="C1468" i="1"/>
  <c r="G1467" i="1"/>
  <c r="D1467" i="1"/>
  <c r="C1467" i="1"/>
  <c r="H1466" i="1"/>
  <c r="D1466" i="1"/>
  <c r="G1466" i="1" s="1"/>
  <c r="C1466" i="1"/>
  <c r="D1465" i="1"/>
  <c r="G1465" i="1" s="1"/>
  <c r="C1465" i="1"/>
  <c r="D1464" i="1"/>
  <c r="G1464" i="1" s="1"/>
  <c r="C1464" i="1"/>
  <c r="H1464" i="1" s="1"/>
  <c r="D1463" i="1"/>
  <c r="C1463" i="1"/>
  <c r="H1463" i="1" s="1"/>
  <c r="D1462" i="1"/>
  <c r="C1462" i="1"/>
  <c r="D1461" i="1"/>
  <c r="C1461" i="1"/>
  <c r="H1461" i="1" s="1"/>
  <c r="H1460" i="1"/>
  <c r="D1460" i="1"/>
  <c r="C1460" i="1"/>
  <c r="D1459" i="1"/>
  <c r="G1459" i="1" s="1"/>
  <c r="C1459" i="1"/>
  <c r="H1458" i="1"/>
  <c r="D1458" i="1"/>
  <c r="G1458" i="1" s="1"/>
  <c r="C1458" i="1"/>
  <c r="D1457" i="1"/>
  <c r="G1457" i="1" s="1"/>
  <c r="C1457" i="1"/>
  <c r="D1456" i="1"/>
  <c r="G1456" i="1" s="1"/>
  <c r="C1456" i="1"/>
  <c r="H1456" i="1" s="1"/>
  <c r="D1455" i="1"/>
  <c r="C1455" i="1"/>
  <c r="D1454" i="1"/>
  <c r="C1454" i="1"/>
  <c r="D1453" i="1"/>
  <c r="C1453" i="1"/>
  <c r="H1453" i="1" s="1"/>
  <c r="D1452" i="1"/>
  <c r="C1452" i="1"/>
  <c r="H1452" i="1" s="1"/>
  <c r="D1451" i="1"/>
  <c r="G1451" i="1" s="1"/>
  <c r="C1451" i="1"/>
  <c r="D1450" i="1"/>
  <c r="H1450" i="1" s="1"/>
  <c r="C1450" i="1"/>
  <c r="D1449" i="1"/>
  <c r="G1449" i="1" s="1"/>
  <c r="C1449" i="1"/>
  <c r="G1448" i="1"/>
  <c r="D1448" i="1"/>
  <c r="C1448" i="1"/>
  <c r="H1448" i="1" s="1"/>
  <c r="D1447" i="1"/>
  <c r="C1447" i="1"/>
  <c r="H1447" i="1" s="1"/>
  <c r="D1446" i="1"/>
  <c r="C1446" i="1"/>
  <c r="H1446" i="1" s="1"/>
  <c r="D1445" i="1"/>
  <c r="C1445" i="1"/>
  <c r="H1445" i="1" s="1"/>
  <c r="H1444" i="1"/>
  <c r="D1444" i="1"/>
  <c r="C1444" i="1"/>
  <c r="G1444" i="1" s="1"/>
  <c r="D1443" i="1"/>
  <c r="G1443" i="1" s="1"/>
  <c r="C1443" i="1"/>
  <c r="H1442" i="1"/>
  <c r="D1442" i="1"/>
  <c r="G1442" i="1" s="1"/>
  <c r="C1442" i="1"/>
  <c r="H1441" i="1"/>
  <c r="D1441" i="1"/>
  <c r="G1441" i="1" s="1"/>
  <c r="C1441" i="1"/>
  <c r="H1440" i="1"/>
  <c r="G1440" i="1"/>
  <c r="D1440" i="1"/>
  <c r="C1440" i="1"/>
  <c r="D1439" i="1"/>
  <c r="G1439" i="1" s="1"/>
  <c r="C1439" i="1"/>
  <c r="H1438" i="1"/>
  <c r="D1438" i="1"/>
  <c r="G1438" i="1" s="1"/>
  <c r="C1438" i="1"/>
  <c r="H1437" i="1"/>
  <c r="G1437" i="1"/>
  <c r="D1437" i="1"/>
  <c r="C1437" i="1"/>
  <c r="H1436" i="1"/>
  <c r="D1436" i="1"/>
  <c r="G1436" i="1" s="1"/>
  <c r="C1436" i="1"/>
  <c r="H1435" i="1"/>
  <c r="G1435" i="1"/>
  <c r="D1435" i="1"/>
  <c r="C1435" i="1"/>
  <c r="H1434" i="1"/>
  <c r="D1434" i="1"/>
  <c r="G1434" i="1" s="1"/>
  <c r="C1434" i="1"/>
  <c r="H1433" i="1"/>
  <c r="D1433" i="1"/>
  <c r="G1433" i="1" s="1"/>
  <c r="C1433" i="1"/>
  <c r="H1432" i="1"/>
  <c r="G1432" i="1"/>
  <c r="D1432" i="1"/>
  <c r="C1432" i="1"/>
  <c r="C1431" i="1"/>
  <c r="H1430" i="1"/>
  <c r="D1430" i="1"/>
  <c r="G1430" i="1" s="1"/>
  <c r="C1430" i="1"/>
  <c r="H1429" i="1"/>
  <c r="G1429" i="1"/>
  <c r="D1429" i="1"/>
  <c r="C1429" i="1"/>
  <c r="H1428" i="1"/>
  <c r="D1428" i="1"/>
  <c r="G1428" i="1" s="1"/>
  <c r="C1428" i="1"/>
  <c r="H1427" i="1"/>
  <c r="D1427" i="1"/>
  <c r="G1427" i="1" s="1"/>
  <c r="C1427" i="1"/>
  <c r="H1426" i="1"/>
  <c r="D1426" i="1"/>
  <c r="G1426" i="1" s="1"/>
  <c r="C1426" i="1"/>
  <c r="H1425" i="1"/>
  <c r="D1425" i="1"/>
  <c r="G1425" i="1" s="1"/>
  <c r="C1425" i="1"/>
  <c r="D1424" i="1"/>
  <c r="H1424" i="1" s="1"/>
  <c r="C1424" i="1"/>
  <c r="H1423" i="1"/>
  <c r="D1423" i="1"/>
  <c r="G1423" i="1" s="1"/>
  <c r="C1423" i="1"/>
  <c r="H1422" i="1"/>
  <c r="G1422" i="1"/>
  <c r="D1422" i="1"/>
  <c r="C1422" i="1"/>
  <c r="H1421" i="1"/>
  <c r="D1421" i="1"/>
  <c r="G1421" i="1" s="1"/>
  <c r="C1421" i="1"/>
  <c r="H1420" i="1"/>
  <c r="G1420" i="1"/>
  <c r="D1420" i="1"/>
  <c r="C1420" i="1"/>
  <c r="H1419" i="1"/>
  <c r="D1419" i="1"/>
  <c r="G1419" i="1" s="1"/>
  <c r="C1419" i="1"/>
  <c r="D1418" i="1"/>
  <c r="G1418" i="1" s="1"/>
  <c r="C1418" i="1"/>
  <c r="H1417" i="1"/>
  <c r="D1417" i="1"/>
  <c r="G1417" i="1" s="1"/>
  <c r="C1417" i="1"/>
  <c r="H1416" i="1"/>
  <c r="D1416" i="1"/>
  <c r="G1416" i="1" s="1"/>
  <c r="C1416" i="1"/>
  <c r="H1415" i="1"/>
  <c r="D1415" i="1"/>
  <c r="G1415" i="1" s="1"/>
  <c r="C1415" i="1"/>
  <c r="H1414" i="1"/>
  <c r="G1414" i="1"/>
  <c r="D1414" i="1"/>
  <c r="C1414" i="1"/>
  <c r="H1413" i="1"/>
  <c r="D1413" i="1"/>
  <c r="G1413" i="1" s="1"/>
  <c r="C1413" i="1"/>
  <c r="H1412" i="1"/>
  <c r="D1412" i="1"/>
  <c r="G1412" i="1" s="1"/>
  <c r="C1412" i="1"/>
  <c r="H1411" i="1"/>
  <c r="D1411" i="1"/>
  <c r="G1411" i="1" s="1"/>
  <c r="C1411" i="1"/>
  <c r="H1410" i="1"/>
  <c r="D1410" i="1"/>
  <c r="G1410" i="1" s="1"/>
  <c r="C1410" i="1"/>
  <c r="D1409" i="1"/>
  <c r="G1409" i="1" s="1"/>
  <c r="C1409" i="1"/>
  <c r="H1408" i="1"/>
  <c r="D1408" i="1"/>
  <c r="G1408" i="1" s="1"/>
  <c r="C1408" i="1"/>
  <c r="H1407" i="1"/>
  <c r="G1407" i="1"/>
  <c r="D1407" i="1"/>
  <c r="C1407" i="1"/>
  <c r="H1406" i="1"/>
  <c r="D1406" i="1"/>
  <c r="G1406" i="1" s="1"/>
  <c r="C1406" i="1"/>
  <c r="D1405" i="1"/>
  <c r="G1405" i="1" s="1"/>
  <c r="C1405" i="1"/>
  <c r="D1404" i="1"/>
  <c r="H1404" i="1" s="1"/>
  <c r="C1404" i="1"/>
  <c r="H1403" i="1"/>
  <c r="D1403" i="1"/>
  <c r="G1403" i="1" s="1"/>
  <c r="C1403" i="1"/>
  <c r="D1402" i="1"/>
  <c r="G1402" i="1" s="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G1388" i="1"/>
  <c r="D1388" i="1"/>
  <c r="H1388" i="1" s="1"/>
  <c r="C1388" i="1"/>
  <c r="D1387" i="1"/>
  <c r="C1387" i="1"/>
  <c r="D1386" i="1"/>
  <c r="H1386" i="1" s="1"/>
  <c r="C1386" i="1"/>
  <c r="H1385" i="1"/>
  <c r="D1385" i="1"/>
  <c r="C1385" i="1"/>
  <c r="H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D1257" i="1"/>
  <c r="H1257" i="1" s="1"/>
  <c r="C1257"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C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G1078" i="1"/>
  <c r="D1078" i="1"/>
  <c r="C1078" i="1"/>
  <c r="H1077" i="1"/>
  <c r="G1077" i="1"/>
  <c r="D1077" i="1"/>
  <c r="C1077" i="1"/>
  <c r="H1076" i="1"/>
  <c r="G1076" i="1"/>
  <c r="D1076" i="1"/>
  <c r="C1076" i="1"/>
  <c r="D1075" i="1"/>
  <c r="G1075" i="1" s="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H1041"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D648" i="1"/>
  <c r="G648" i="1" s="1"/>
  <c r="C648" i="1"/>
  <c r="G647" i="1"/>
  <c r="D647" i="1"/>
  <c r="H647" i="1" s="1"/>
  <c r="C647" i="1"/>
  <c r="D646" i="1"/>
  <c r="G646" i="1" s="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C422" i="1"/>
  <c r="D421" i="1"/>
  <c r="H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G299"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H166" i="1"/>
  <c r="D166" i="1"/>
  <c r="G166" i="1" s="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256" i="1" l="1"/>
  <c r="E36" i="9"/>
  <c r="B36" i="9" s="1"/>
  <c r="E307" i="9"/>
  <c r="B307" i="9" s="1"/>
  <c r="G1033" i="1"/>
  <c r="H1040" i="1"/>
  <c r="G1265" i="1"/>
  <c r="G1384" i="1"/>
  <c r="G1385" i="1"/>
  <c r="G1386" i="1"/>
  <c r="H1387" i="1"/>
  <c r="H1389" i="1"/>
  <c r="G1389" i="1"/>
  <c r="G1387" i="1"/>
  <c r="E5" i="7"/>
  <c r="D1539" i="1"/>
  <c r="H1539" i="1"/>
  <c r="G651" i="1"/>
  <c r="B296" i="9"/>
  <c r="E26" i="9"/>
  <c r="B26" i="9" s="1"/>
  <c r="H648" i="1"/>
  <c r="G649" i="1"/>
  <c r="H649" i="1"/>
  <c r="H646" i="1"/>
  <c r="G636" i="1"/>
  <c r="G635" i="1"/>
  <c r="G415" i="1"/>
  <c r="G421" i="1"/>
  <c r="H422" i="1"/>
  <c r="G422" i="1"/>
  <c r="E647" i="4"/>
  <c r="D641" i="1" s="1"/>
  <c r="G641" i="1" s="1"/>
  <c r="E648" i="4"/>
  <c r="D642" i="1" s="1"/>
  <c r="G1681" i="1"/>
  <c r="H1669" i="1"/>
  <c r="G1669" i="1"/>
  <c r="D51" i="8"/>
  <c r="C1628" i="1" s="1"/>
  <c r="H1628" i="1" s="1"/>
  <c r="G1665" i="1"/>
  <c r="E322" i="9"/>
  <c r="E329" i="9"/>
  <c r="B329" i="9" s="1"/>
  <c r="E31" i="9"/>
  <c r="B31" i="9" s="1"/>
  <c r="H1670" i="1"/>
  <c r="G1664" i="1"/>
  <c r="G1636" i="1"/>
  <c r="G1613" i="1"/>
  <c r="G1602" i="1"/>
  <c r="H1602" i="1"/>
  <c r="D44" i="8"/>
  <c r="I39" i="3" s="1"/>
  <c r="C1583" i="1"/>
  <c r="H1585" i="1"/>
  <c r="H1586" i="1"/>
  <c r="C1621" i="1"/>
  <c r="H1582" i="1"/>
  <c r="H1529" i="1"/>
  <c r="G1528" i="1"/>
  <c r="H1523" i="1"/>
  <c r="H1514" i="1"/>
  <c r="E114" i="6"/>
  <c r="H1511" i="1"/>
  <c r="H1503" i="1"/>
  <c r="H1495" i="1"/>
  <c r="H1490" i="1"/>
  <c r="E89" i="6"/>
  <c r="D1485" i="1" s="1"/>
  <c r="H1485" i="1" s="1"/>
  <c r="G1476" i="1"/>
  <c r="G1470" i="1"/>
  <c r="H1468" i="1"/>
  <c r="H1462" i="1"/>
  <c r="G1460" i="1"/>
  <c r="G1454" i="1"/>
  <c r="G1450" i="1"/>
  <c r="E35" i="6"/>
  <c r="E141" i="6" s="1"/>
  <c r="H1439" i="1"/>
  <c r="G1424" i="1"/>
  <c r="H1418" i="1"/>
  <c r="H1409" i="1"/>
  <c r="E5" i="6"/>
  <c r="H1405" i="1"/>
  <c r="G1404" i="1"/>
  <c r="H1402" i="1"/>
  <c r="G1257" i="1"/>
  <c r="H336" i="9"/>
  <c r="D1182" i="1"/>
  <c r="F171" i="5"/>
  <c r="H1152" i="1"/>
  <c r="G1152" i="1"/>
  <c r="E69" i="5"/>
  <c r="H1075" i="1"/>
  <c r="F341" i="9"/>
  <c r="D1024" i="1"/>
  <c r="E12" i="5"/>
  <c r="F656" i="4"/>
  <c r="F373" i="4"/>
  <c r="E294" i="9"/>
  <c r="B294" i="9" s="1"/>
  <c r="E202" i="4"/>
  <c r="D198" i="1" s="1"/>
  <c r="H174" i="1"/>
  <c r="F178" i="4"/>
  <c r="E164" i="4"/>
  <c r="D160" i="1" s="1"/>
  <c r="F237" i="9"/>
  <c r="B237" i="9" s="1"/>
  <c r="H149" i="1"/>
  <c r="G149" i="1"/>
  <c r="G150" i="1"/>
  <c r="H131" i="1"/>
  <c r="E134" i="4"/>
  <c r="D130" i="1" s="1"/>
  <c r="F134" i="4"/>
  <c r="E106" i="4"/>
  <c r="D102" i="1" s="1"/>
  <c r="F236" i="9"/>
  <c r="B236" i="9" s="1"/>
  <c r="E46" i="9"/>
  <c r="B46" i="9" s="1"/>
  <c r="E49" i="4"/>
  <c r="D45" i="1" s="1"/>
  <c r="E34" i="9"/>
  <c r="B34" i="9" s="1"/>
  <c r="G1445" i="1"/>
  <c r="G1452" i="1"/>
  <c r="H1454" i="1"/>
  <c r="H1457" i="1"/>
  <c r="G1461" i="1"/>
  <c r="G1468" i="1"/>
  <c r="H1470" i="1"/>
  <c r="H1473" i="1"/>
  <c r="G1477" i="1"/>
  <c r="G1484" i="1"/>
  <c r="H1486" i="1"/>
  <c r="G1493" i="1"/>
  <c r="H1502" i="1"/>
  <c r="G1509" i="1"/>
  <c r="H1518" i="1"/>
  <c r="G1525" i="1"/>
  <c r="I1543" i="1"/>
  <c r="I1545" i="1"/>
  <c r="G1548" i="1"/>
  <c r="G1550" i="1"/>
  <c r="I1550" i="1" s="1"/>
  <c r="G1552" i="1"/>
  <c r="H1455" i="1"/>
  <c r="H1471" i="1"/>
  <c r="H1548" i="1"/>
  <c r="J1548" i="1"/>
  <c r="J1550" i="1"/>
  <c r="H1552" i="1"/>
  <c r="J1552" i="1"/>
  <c r="J1560" i="1"/>
  <c r="H1560" i="1"/>
  <c r="I1544" i="1"/>
  <c r="G1446" i="1"/>
  <c r="H1451" i="1"/>
  <c r="G1455" i="1"/>
  <c r="G1462" i="1"/>
  <c r="H1467" i="1"/>
  <c r="G1471" i="1"/>
  <c r="G1478" i="1"/>
  <c r="G1487" i="1"/>
  <c r="G1494" i="1"/>
  <c r="G1503" i="1"/>
  <c r="G1519" i="1"/>
  <c r="G1526" i="1"/>
  <c r="J1541" i="1"/>
  <c r="J1549" i="1"/>
  <c r="G1549" i="1"/>
  <c r="I1549" i="1" s="1"/>
  <c r="J1553" i="1"/>
  <c r="H1553" i="1"/>
  <c r="G1553" i="1"/>
  <c r="I1553" i="1" s="1"/>
  <c r="G1560" i="1"/>
  <c r="I1560" i="1" s="1"/>
  <c r="H1449" i="1"/>
  <c r="G1453" i="1"/>
  <c r="H1465" i="1"/>
  <c r="G1469" i="1"/>
  <c r="G1501" i="1"/>
  <c r="G1517" i="1"/>
  <c r="G1533" i="1"/>
  <c r="G1539" i="1"/>
  <c r="J1542" i="1"/>
  <c r="H1544" i="1"/>
  <c r="H1556" i="1"/>
  <c r="G1556" i="1"/>
  <c r="J1554" i="1"/>
  <c r="H1554" i="1"/>
  <c r="H1563" i="1"/>
  <c r="G1563" i="1"/>
  <c r="G1488" i="1"/>
  <c r="G1504" i="1"/>
  <c r="G1520" i="1"/>
  <c r="J1547" i="1"/>
  <c r="G1547" i="1"/>
  <c r="H1443" i="1"/>
  <c r="G1447" i="1"/>
  <c r="H1459" i="1"/>
  <c r="G1463" i="1"/>
  <c r="H1475" i="1"/>
  <c r="G1479" i="1"/>
  <c r="G1495" i="1"/>
  <c r="G1511" i="1"/>
  <c r="G1527" i="1"/>
  <c r="H1534" i="1"/>
  <c r="H1540" i="1"/>
  <c r="J1543" i="1"/>
  <c r="H1547" i="1"/>
  <c r="G1554" i="1"/>
  <c r="J1559" i="1"/>
  <c r="H1559" i="1"/>
  <c r="G1559" i="1"/>
  <c r="J1566" i="1"/>
  <c r="J1558" i="1"/>
  <c r="J1562" i="1"/>
  <c r="G1634" i="1"/>
  <c r="H1634" i="1"/>
  <c r="G1651" i="1"/>
  <c r="H1654" i="1"/>
  <c r="G1676" i="1"/>
  <c r="G1679" i="1"/>
  <c r="H1683" i="1"/>
  <c r="G1683" i="1"/>
  <c r="G1579" i="1"/>
  <c r="I1579" i="1" s="1"/>
  <c r="G1658" i="1"/>
  <c r="H1658" i="1"/>
  <c r="F164" i="4"/>
  <c r="F536" i="4"/>
  <c r="G1635" i="1"/>
  <c r="H1638" i="1"/>
  <c r="G1652" i="1"/>
  <c r="G1655" i="1"/>
  <c r="H1659" i="1"/>
  <c r="G1659" i="1"/>
  <c r="G1684" i="1"/>
  <c r="F153" i="4"/>
  <c r="E230" i="4"/>
  <c r="D226" i="1" s="1"/>
  <c r="H1542" i="1"/>
  <c r="I1542" i="1" s="1"/>
  <c r="H1546" i="1"/>
  <c r="I1546" i="1" s="1"/>
  <c r="J1565" i="1"/>
  <c r="H1566" i="1"/>
  <c r="I1566" i="1" s="1"/>
  <c r="H1568" i="1"/>
  <c r="H1569" i="1"/>
  <c r="I1569" i="1" s="1"/>
  <c r="J1574" i="1"/>
  <c r="G1576" i="1"/>
  <c r="I1576" i="1" s="1"/>
  <c r="J1579" i="1"/>
  <c r="G1581" i="1"/>
  <c r="I1581" i="1" s="1"/>
  <c r="G1587" i="1"/>
  <c r="H1590" i="1"/>
  <c r="G1603" i="1"/>
  <c r="H1606" i="1"/>
  <c r="G1619" i="1"/>
  <c r="G1642" i="1"/>
  <c r="H1642" i="1"/>
  <c r="G1666" i="1"/>
  <c r="H1666" i="1"/>
  <c r="F140" i="4"/>
  <c r="H1667" i="1"/>
  <c r="G1667" i="1"/>
  <c r="F361" i="4"/>
  <c r="D360" i="4"/>
  <c r="G1565" i="1"/>
  <c r="I1565" i="1" s="1"/>
  <c r="G1568" i="1"/>
  <c r="H1570" i="1"/>
  <c r="I1570" i="1" s="1"/>
  <c r="H1573" i="1"/>
  <c r="I1573" i="1" s="1"/>
  <c r="J1576" i="1"/>
  <c r="H1578" i="1"/>
  <c r="I1578" i="1" s="1"/>
  <c r="J1581" i="1"/>
  <c r="G1588" i="1"/>
  <c r="G1591" i="1"/>
  <c r="H1594" i="1"/>
  <c r="G1604" i="1"/>
  <c r="G1607" i="1"/>
  <c r="H1610" i="1"/>
  <c r="G1620" i="1"/>
  <c r="G1623" i="1"/>
  <c r="H1626" i="1"/>
  <c r="G1643" i="1"/>
  <c r="H1646" i="1"/>
  <c r="G1674" i="1"/>
  <c r="H1674" i="1"/>
  <c r="D6" i="4"/>
  <c r="G1575" i="1"/>
  <c r="I1575" i="1" s="1"/>
  <c r="G1580" i="1"/>
  <c r="I1580" i="1" s="1"/>
  <c r="G1650" i="1"/>
  <c r="H1650" i="1"/>
  <c r="G1671" i="1"/>
  <c r="H1675" i="1"/>
  <c r="G1675" i="1"/>
  <c r="E6" i="4"/>
  <c r="F194" i="4"/>
  <c r="F222" i="4"/>
  <c r="D221" i="4"/>
  <c r="D262" i="4"/>
  <c r="F263" i="4"/>
  <c r="E360" i="4"/>
  <c r="E417" i="4" s="1"/>
  <c r="D412" i="1" s="1"/>
  <c r="G1682" i="1"/>
  <c r="H1682" i="1"/>
  <c r="F49" i="4"/>
  <c r="F366" i="4"/>
  <c r="F426" i="4"/>
  <c r="F467" i="4"/>
  <c r="F537" i="4"/>
  <c r="G338" i="9"/>
  <c r="E338" i="9" s="1"/>
  <c r="B338" i="9" s="1"/>
  <c r="F203" i="5"/>
  <c r="D648" i="4"/>
  <c r="D584" i="4"/>
  <c r="D308" i="4"/>
  <c r="D431" i="4"/>
  <c r="D479" i="4"/>
  <c r="D5" i="7"/>
  <c r="F427" i="4"/>
  <c r="F603" i="4"/>
  <c r="F70" i="5"/>
  <c r="H24" i="9"/>
  <c r="G24" i="9"/>
  <c r="D273" i="4"/>
  <c r="D571" i="4"/>
  <c r="D535" i="4" s="1"/>
  <c r="D629" i="4"/>
  <c r="G336" i="9"/>
  <c r="E336" i="9" s="1"/>
  <c r="B336" i="9" s="1"/>
  <c r="D177" i="5"/>
  <c r="F178" i="5"/>
  <c r="D45" i="8"/>
  <c r="G344" i="9" s="1"/>
  <c r="E344" i="9" s="1"/>
  <c r="B344" i="9" s="1"/>
  <c r="D12" i="5"/>
  <c r="F45" i="5"/>
  <c r="F274" i="5"/>
  <c r="D251" i="5"/>
  <c r="E571" i="4"/>
  <c r="D565" i="1" s="1"/>
  <c r="E156" i="9"/>
  <c r="B156" i="9" s="1"/>
  <c r="E629" i="4"/>
  <c r="D623" i="1" s="1"/>
  <c r="D7" i="5"/>
  <c r="F89" i="5"/>
  <c r="E177" i="5"/>
  <c r="F186" i="5"/>
  <c r="F204" i="5"/>
  <c r="F36" i="6"/>
  <c r="F94" i="6"/>
  <c r="E146" i="9"/>
  <c r="B146" i="9" s="1"/>
  <c r="B148" i="9"/>
  <c r="B155" i="9"/>
  <c r="G174" i="9"/>
  <c r="E174" i="9" s="1"/>
  <c r="B174" i="9" s="1"/>
  <c r="G178" i="9"/>
  <c r="E178" i="9" s="1"/>
  <c r="B178" i="9" s="1"/>
  <c r="G219" i="9"/>
  <c r="E219" i="9" s="1"/>
  <c r="B219" i="9" s="1"/>
  <c r="F233" i="9"/>
  <c r="B233" i="9" s="1"/>
  <c r="B250" i="9"/>
  <c r="B262" i="9"/>
  <c r="B264" i="9"/>
  <c r="F272" i="9"/>
  <c r="B283" i="9"/>
  <c r="B311" i="9"/>
  <c r="E339" i="9"/>
  <c r="B339" i="9" s="1"/>
  <c r="H19" i="9"/>
  <c r="E19" i="9" s="1"/>
  <c r="B19" i="9" s="1"/>
  <c r="G213" i="9"/>
  <c r="E213" i="9" s="1"/>
  <c r="B213" i="9" s="1"/>
  <c r="G302" i="9"/>
  <c r="E302" i="9" s="1"/>
  <c r="B302" i="9" s="1"/>
  <c r="E255" i="5"/>
  <c r="D1259" i="1" s="1"/>
  <c r="H179" i="9"/>
  <c r="L207" i="9"/>
  <c r="F207" i="9" s="1"/>
  <c r="G223" i="9"/>
  <c r="E223" i="9" s="1"/>
  <c r="B223" i="9" s="1"/>
  <c r="B267" i="9"/>
  <c r="D88" i="5"/>
  <c r="F219" i="5"/>
  <c r="F277" i="5"/>
  <c r="F5" i="6"/>
  <c r="I10" i="9"/>
  <c r="B164" i="9"/>
  <c r="G217" i="9"/>
  <c r="E217" i="9" s="1"/>
  <c r="B217" i="9" s="1"/>
  <c r="B259" i="9"/>
  <c r="F298" i="9"/>
  <c r="B322" i="9"/>
  <c r="F130" i="6"/>
  <c r="B139" i="9"/>
  <c r="G176" i="9"/>
  <c r="E176" i="9" s="1"/>
  <c r="B176" i="9" s="1"/>
  <c r="G211" i="9"/>
  <c r="E211" i="9" s="1"/>
  <c r="B211" i="9" s="1"/>
  <c r="G227" i="9"/>
  <c r="E227" i="9" s="1"/>
  <c r="B227" i="9" s="1"/>
  <c r="B230" i="9"/>
  <c r="F240" i="9"/>
  <c r="B240" i="9" s="1"/>
  <c r="B251" i="9"/>
  <c r="F265" i="9"/>
  <c r="B265" i="9" s="1"/>
  <c r="B282" i="9"/>
  <c r="G315" i="9"/>
  <c r="G316" i="9"/>
  <c r="B75" i="9"/>
  <c r="B83" i="9"/>
  <c r="B91" i="9"/>
  <c r="B99" i="9"/>
  <c r="B107" i="9"/>
  <c r="B115" i="9"/>
  <c r="B123" i="9"/>
  <c r="B131" i="9"/>
  <c r="G221" i="9"/>
  <c r="E221" i="9" s="1"/>
  <c r="B221" i="9" s="1"/>
  <c r="F232" i="9"/>
  <c r="B232" i="9" s="1"/>
  <c r="B243" i="9"/>
  <c r="F257" i="9"/>
  <c r="B257" i="9" s="1"/>
  <c r="B274" i="9"/>
  <c r="B286" i="9"/>
  <c r="B288" i="9"/>
  <c r="G300" i="9"/>
  <c r="E300" i="9" s="1"/>
  <c r="B300" i="9" s="1"/>
  <c r="G309" i="9"/>
  <c r="E309" i="9" s="1"/>
  <c r="B309" i="9" s="1"/>
  <c r="B335" i="9"/>
  <c r="B341" i="9"/>
  <c r="H315" i="9"/>
  <c r="H316" i="9"/>
  <c r="G343" i="9"/>
  <c r="E343" i="9" s="1"/>
  <c r="G215" i="9"/>
  <c r="E215" i="9" s="1"/>
  <c r="B215" i="9" s="1"/>
  <c r="B235" i="9"/>
  <c r="H314" i="9"/>
  <c r="E314" i="9" s="1"/>
  <c r="B314" i="9" s="1"/>
  <c r="F150" i="5"/>
  <c r="D141" i="6"/>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7" i="9"/>
  <c r="B77" i="9" s="1"/>
  <c r="E85" i="9"/>
  <c r="B85" i="9" s="1"/>
  <c r="E93" i="9"/>
  <c r="B93" i="9" s="1"/>
  <c r="E101" i="9"/>
  <c r="B101" i="9" s="1"/>
  <c r="E109" i="9"/>
  <c r="B109" i="9" s="1"/>
  <c r="G209" i="9"/>
  <c r="E209" i="9" s="1"/>
  <c r="B209" i="9" s="1"/>
  <c r="G225" i="9"/>
  <c r="E225" i="9" s="1"/>
  <c r="B225" i="9" s="1"/>
  <c r="F241" i="9"/>
  <c r="B241" i="9" s="1"/>
  <c r="B258" i="9"/>
  <c r="B270" i="9"/>
  <c r="B272" i="9"/>
  <c r="F280" i="9"/>
  <c r="B280" i="9" s="1"/>
  <c r="B291" i="9"/>
  <c r="B304" i="9"/>
  <c r="B319" i="9"/>
  <c r="B330" i="9"/>
  <c r="I33" i="3" l="1"/>
  <c r="D1538" i="1"/>
  <c r="B207" i="9"/>
  <c r="F647" i="4"/>
  <c r="H641" i="1"/>
  <c r="G1628" i="1"/>
  <c r="H1583" i="1"/>
  <c r="G1583" i="1"/>
  <c r="H1621" i="1"/>
  <c r="G1621" i="1"/>
  <c r="D1510" i="1"/>
  <c r="I30" i="3"/>
  <c r="G1485" i="1"/>
  <c r="D1431" i="1"/>
  <c r="I28" i="3"/>
  <c r="I27" i="3"/>
  <c r="D1401" i="1"/>
  <c r="H1182" i="1"/>
  <c r="G1182" i="1"/>
  <c r="I23" i="3"/>
  <c r="D1074" i="1"/>
  <c r="E7" i="5"/>
  <c r="D1017" i="1"/>
  <c r="H1024" i="1"/>
  <c r="G1024" i="1"/>
  <c r="H198" i="1"/>
  <c r="G198" i="1"/>
  <c r="F202" i="4"/>
  <c r="H160" i="1"/>
  <c r="G160" i="1"/>
  <c r="H130" i="1"/>
  <c r="G130" i="1"/>
  <c r="H102" i="1"/>
  <c r="G102" i="1"/>
  <c r="F106" i="4"/>
  <c r="G45" i="1"/>
  <c r="H45" i="1"/>
  <c r="F535" i="4"/>
  <c r="C529" i="1"/>
  <c r="F228" i="9"/>
  <c r="F141" i="6"/>
  <c r="H31" i="3"/>
  <c r="C1537" i="1"/>
  <c r="G348" i="9"/>
  <c r="E348" i="9" s="1"/>
  <c r="I24" i="3"/>
  <c r="D1181" i="1"/>
  <c r="H25" i="3"/>
  <c r="C1255" i="1"/>
  <c r="F255" i="5"/>
  <c r="F308" i="4"/>
  <c r="D417" i="4"/>
  <c r="C303" i="1"/>
  <c r="F221" i="4"/>
  <c r="C217" i="1"/>
  <c r="E342" i="9"/>
  <c r="B343" i="9"/>
  <c r="D69" i="5"/>
  <c r="F88" i="5"/>
  <c r="C1093" i="1"/>
  <c r="D418" i="4"/>
  <c r="F360" i="4"/>
  <c r="C355" i="1"/>
  <c r="I1559" i="1"/>
  <c r="D6" i="5"/>
  <c r="H22" i="3"/>
  <c r="C1012" i="1"/>
  <c r="D176" i="5"/>
  <c r="F177" i="5"/>
  <c r="H24" i="3"/>
  <c r="C1181" i="1"/>
  <c r="F584" i="4"/>
  <c r="C578" i="1"/>
  <c r="H226" i="1"/>
  <c r="G226" i="1"/>
  <c r="I1552" i="1"/>
  <c r="F12" i="5"/>
  <c r="C1017" i="1"/>
  <c r="F648" i="4"/>
  <c r="C642" i="1"/>
  <c r="I17" i="3"/>
  <c r="E422" i="4"/>
  <c r="D2" i="1"/>
  <c r="F6" i="4"/>
  <c r="H17" i="3"/>
  <c r="D422" i="4"/>
  <c r="C2" i="1"/>
  <c r="E535" i="4"/>
  <c r="F629" i="4"/>
  <c r="C623" i="1"/>
  <c r="D152" i="4"/>
  <c r="I1554" i="1"/>
  <c r="I1548" i="1"/>
  <c r="E316" i="9"/>
  <c r="B316" i="9" s="1"/>
  <c r="H1259" i="1"/>
  <c r="G1259" i="1"/>
  <c r="F571" i="4"/>
  <c r="C565" i="1"/>
  <c r="G346" i="9"/>
  <c r="E346" i="9" s="1"/>
  <c r="H33" i="3"/>
  <c r="C1538" i="1"/>
  <c r="E418" i="4"/>
  <c r="D413" i="1" s="1"/>
  <c r="D355" i="1"/>
  <c r="E315" i="9"/>
  <c r="B315" i="9" s="1"/>
  <c r="E251" i="5"/>
  <c r="F251" i="5" s="1"/>
  <c r="C1622" i="1"/>
  <c r="I40" i="3"/>
  <c r="F273" i="4"/>
  <c r="C269" i="1"/>
  <c r="F479" i="4"/>
  <c r="C473" i="1"/>
  <c r="E310" i="9"/>
  <c r="B310" i="9" s="1"/>
  <c r="E180" i="9"/>
  <c r="B180" i="9" s="1"/>
  <c r="K1481" i="9"/>
  <c r="I31" i="3"/>
  <c r="D1537" i="1"/>
  <c r="E24" i="9"/>
  <c r="D430" i="4"/>
  <c r="F431" i="4"/>
  <c r="C425" i="1"/>
  <c r="F262" i="4"/>
  <c r="C258" i="1"/>
  <c r="I1568" i="1"/>
  <c r="E152" i="4"/>
  <c r="H1510" i="1" l="1"/>
  <c r="G1510" i="1"/>
  <c r="H1431" i="1"/>
  <c r="G1431" i="1"/>
  <c r="H1401" i="1"/>
  <c r="G1401" i="1"/>
  <c r="E6" i="5"/>
  <c r="D1011" i="1" s="1"/>
  <c r="I22" i="3"/>
  <c r="D1012" i="1"/>
  <c r="H1012" i="1" s="1"/>
  <c r="F7" i="5"/>
  <c r="E347" i="9"/>
  <c r="B348" i="9"/>
  <c r="G1538" i="1"/>
  <c r="H1538" i="1"/>
  <c r="G642" i="1"/>
  <c r="H642" i="1"/>
  <c r="H578" i="1"/>
  <c r="G578" i="1"/>
  <c r="G299" i="9"/>
  <c r="C1011" i="1"/>
  <c r="F69" i="5"/>
  <c r="H23" i="3"/>
  <c r="C1074" i="1"/>
  <c r="H1537" i="1"/>
  <c r="G1537" i="1"/>
  <c r="H9" i="3"/>
  <c r="B346" i="9"/>
  <c r="E345" i="9"/>
  <c r="I10" i="3" s="1"/>
  <c r="H1017" i="1"/>
  <c r="G1017" i="1"/>
  <c r="H1181" i="1"/>
  <c r="G1181" i="1"/>
  <c r="D639" i="4"/>
  <c r="F430" i="4"/>
  <c r="C424" i="1"/>
  <c r="F422" i="4"/>
  <c r="D643" i="4"/>
  <c r="C417" i="1"/>
  <c r="H355" i="1"/>
  <c r="G355" i="1"/>
  <c r="H217" i="1"/>
  <c r="G217" i="1"/>
  <c r="B228" i="9"/>
  <c r="H269" i="1"/>
  <c r="G269" i="1"/>
  <c r="H623" i="1"/>
  <c r="G623" i="1"/>
  <c r="I25" i="3"/>
  <c r="D1255" i="1"/>
  <c r="H1255" i="1" s="1"/>
  <c r="H529" i="1"/>
  <c r="G529" i="1"/>
  <c r="B24" i="9"/>
  <c r="H258" i="1"/>
  <c r="G258" i="1"/>
  <c r="H565" i="1"/>
  <c r="G565" i="1"/>
  <c r="H425" i="1"/>
  <c r="G425" i="1"/>
  <c r="E640" i="4"/>
  <c r="D634" i="1" s="1"/>
  <c r="D529" i="1"/>
  <c r="E639" i="4"/>
  <c r="D633" i="1" s="1"/>
  <c r="C1180" i="1"/>
  <c r="F418" i="4"/>
  <c r="C413" i="1"/>
  <c r="H303" i="1"/>
  <c r="G303" i="1"/>
  <c r="E299" i="4"/>
  <c r="I18" i="3"/>
  <c r="D148" i="1"/>
  <c r="H18" i="3"/>
  <c r="D299" i="4"/>
  <c r="F152" i="4"/>
  <c r="C148" i="1"/>
  <c r="G1622" i="1"/>
  <c r="H1622" i="1"/>
  <c r="H11" i="3"/>
  <c r="H473" i="1"/>
  <c r="G473" i="1"/>
  <c r="H2" i="1"/>
  <c r="G2" i="1"/>
  <c r="E643" i="4"/>
  <c r="D417" i="1"/>
  <c r="H1093" i="1"/>
  <c r="G1093" i="1"/>
  <c r="F417" i="4"/>
  <c r="C412" i="1"/>
  <c r="E176" i="5"/>
  <c r="F176" i="5" s="1"/>
  <c r="D640" i="4"/>
  <c r="G1012" i="1" l="1"/>
  <c r="F6" i="5"/>
  <c r="F643" i="4"/>
  <c r="C637" i="1"/>
  <c r="H413" i="1"/>
  <c r="G413" i="1"/>
  <c r="F299" i="4"/>
  <c r="D423" i="4"/>
  <c r="D301" i="4"/>
  <c r="C295" i="1"/>
  <c r="D300" i="4"/>
  <c r="G424" i="1"/>
  <c r="H424" i="1"/>
  <c r="G1255" i="1"/>
  <c r="H8" i="3"/>
  <c r="H1011" i="1"/>
  <c r="G1011" i="1"/>
  <c r="H1074" i="1"/>
  <c r="G1074" i="1"/>
  <c r="F639" i="4"/>
  <c r="C633" i="1"/>
  <c r="K3" i="9"/>
  <c r="I9" i="3"/>
  <c r="N3" i="9"/>
  <c r="I11" i="3"/>
  <c r="D1180" i="1"/>
  <c r="H1180" i="1" s="1"/>
  <c r="H299" i="9"/>
  <c r="E299" i="9" s="1"/>
  <c r="E423" i="4"/>
  <c r="E301" i="4"/>
  <c r="D297" i="1" s="1"/>
  <c r="D295" i="1"/>
  <c r="E300" i="4"/>
  <c r="D296" i="1" s="1"/>
  <c r="H417" i="1"/>
  <c r="G417" i="1"/>
  <c r="G306" i="9"/>
  <c r="E306" i="9" s="1"/>
  <c r="B306" i="9" s="1"/>
  <c r="H148" i="1"/>
  <c r="G148" i="1"/>
  <c r="F640" i="4"/>
  <c r="C634" i="1"/>
  <c r="H412" i="1"/>
  <c r="G412" i="1"/>
  <c r="D637" i="1"/>
  <c r="G1180" i="1" l="1"/>
  <c r="M3" i="9"/>
  <c r="F301" i="4"/>
  <c r="C297" i="1"/>
  <c r="D644" i="4"/>
  <c r="F423" i="4"/>
  <c r="D425" i="4"/>
  <c r="C418" i="1"/>
  <c r="G20" i="9"/>
  <c r="D424" i="4"/>
  <c r="B299" i="9"/>
  <c r="H295" i="1"/>
  <c r="G295" i="1"/>
  <c r="H634" i="1"/>
  <c r="G634" i="1"/>
  <c r="E644" i="4"/>
  <c r="E425" i="4"/>
  <c r="D420" i="1" s="1"/>
  <c r="D418" i="1"/>
  <c r="H20" i="9"/>
  <c r="E424" i="4"/>
  <c r="D419" i="1" s="1"/>
  <c r="H633" i="1"/>
  <c r="G633" i="1"/>
  <c r="H637" i="1"/>
  <c r="G637" i="1"/>
  <c r="F300" i="4"/>
  <c r="C296" i="1"/>
  <c r="H418" i="1" l="1"/>
  <c r="G418" i="1"/>
  <c r="F425" i="4"/>
  <c r="C420" i="1"/>
  <c r="F644" i="4"/>
  <c r="D646" i="4"/>
  <c r="C638" i="1"/>
  <c r="D645" i="4"/>
  <c r="H297" i="1"/>
  <c r="G297" i="1"/>
  <c r="E646" i="4"/>
  <c r="D638" i="1"/>
  <c r="E645" i="4"/>
  <c r="F424" i="4"/>
  <c r="C419" i="1"/>
  <c r="H296" i="1"/>
  <c r="G296" i="1"/>
  <c r="E20" i="9"/>
  <c r="B20" i="9" s="1"/>
  <c r="H334" i="9"/>
  <c r="G334" i="9"/>
  <c r="E334" i="9" s="1"/>
  <c r="H419" i="1" l="1"/>
  <c r="G419" i="1"/>
  <c r="G420" i="1"/>
  <c r="H420" i="1"/>
  <c r="B334" i="9"/>
  <c r="E298" i="9"/>
  <c r="I8" i="3" s="1"/>
  <c r="D649" i="4"/>
  <c r="F645" i="4"/>
  <c r="C639" i="1"/>
  <c r="E649" i="4"/>
  <c r="D639" i="1"/>
  <c r="H638" i="1"/>
  <c r="G638" i="1"/>
  <c r="F646" i="4"/>
  <c r="D650" i="4"/>
  <c r="C640" i="1"/>
  <c r="E650" i="4"/>
  <c r="D640" i="1"/>
  <c r="F650" i="4" l="1"/>
  <c r="H20" i="3"/>
  <c r="C644" i="1"/>
  <c r="H19" i="3"/>
  <c r="F649" i="4"/>
  <c r="C643" i="1"/>
  <c r="I19" i="3"/>
  <c r="D643" i="1"/>
  <c r="I20" i="3"/>
  <c r="D644" i="1"/>
  <c r="G297" i="9"/>
  <c r="E297" i="9" s="1"/>
  <c r="B297" i="9" s="1"/>
  <c r="H639" i="1"/>
  <c r="G639" i="1"/>
  <c r="G640" i="1"/>
  <c r="H640" i="1"/>
  <c r="H643" i="1" l="1"/>
  <c r="G643" i="1"/>
  <c r="H7" i="3"/>
  <c r="G644" i="1"/>
  <c r="H644" i="1"/>
  <c r="J3" i="9" l="1"/>
  <c r="G295" i="9" l="1"/>
  <c r="H295" i="9"/>
  <c r="H18" i="9"/>
  <c r="G18" i="9"/>
  <c r="L293" i="9"/>
  <c r="F293" i="9" s="1"/>
  <c r="G21" i="9"/>
  <c r="K6" i="9"/>
  <c r="H16" i="9"/>
  <c r="I7" i="9"/>
  <c r="H22" i="9"/>
  <c r="I9" i="9"/>
  <c r="I6" i="9"/>
  <c r="I8" i="9"/>
  <c r="J17" i="9"/>
  <c r="J10" i="9"/>
  <c r="J12" i="9"/>
  <c r="J11" i="9"/>
  <c r="J5" i="9"/>
  <c r="K13" i="9"/>
  <c r="G16" i="9"/>
  <c r="I5" i="9"/>
  <c r="K8" i="9"/>
  <c r="L15" i="9"/>
  <c r="J7" i="9"/>
  <c r="J6" i="9"/>
  <c r="I17" i="9"/>
  <c r="J8" i="9"/>
  <c r="M16" i="9"/>
  <c r="K10" i="9"/>
  <c r="K9" i="9"/>
  <c r="K11" i="9"/>
  <c r="J13" i="9"/>
  <c r="I12" i="9"/>
  <c r="G17" i="9"/>
  <c r="I11" i="9"/>
  <c r="H21" i="9"/>
  <c r="I13" i="9"/>
  <c r="H15" i="9"/>
  <c r="G22" i="9"/>
  <c r="M15" i="9"/>
  <c r="H17" i="9"/>
  <c r="G15" i="9"/>
  <c r="L16" i="9"/>
  <c r="K5" i="9"/>
  <c r="K7" i="9"/>
  <c r="J9" i="9"/>
  <c r="K12" i="9"/>
  <c r="E22" i="9" l="1"/>
  <c r="B22" i="9" s="1"/>
  <c r="F16" i="9"/>
  <c r="E11" i="9"/>
  <c r="B11" i="9" s="1"/>
  <c r="E13" i="9"/>
  <c r="B13" i="9" s="1"/>
  <c r="E17" i="9"/>
  <c r="B17" i="9" s="1"/>
  <c r="F15" i="9"/>
  <c r="E10" i="9"/>
  <c r="B10" i="9" s="1"/>
  <c r="E21" i="9"/>
  <c r="B21" i="9" s="1"/>
  <c r="E5" i="9"/>
  <c r="E8" i="9"/>
  <c r="B8" i="9" s="1"/>
  <c r="B293" i="9"/>
  <c r="F23" i="9"/>
  <c r="E16" i="9"/>
  <c r="E6" i="9"/>
  <c r="B6" i="9" s="1"/>
  <c r="E18" i="9"/>
  <c r="B18" i="9" s="1"/>
  <c r="E9" i="9"/>
  <c r="B9" i="9" s="1"/>
  <c r="E15" i="9"/>
  <c r="E12" i="9"/>
  <c r="B12" i="9" s="1"/>
  <c r="E7" i="9"/>
  <c r="B7" i="9" s="1"/>
  <c r="E295" i="9"/>
  <c r="F14" i="9" l="1"/>
  <c r="B16" i="9"/>
  <c r="B15" i="9"/>
  <c r="E14" i="9"/>
  <c r="I13" i="3" s="1"/>
  <c r="B295" i="9"/>
  <c r="E23" i="9"/>
  <c r="I7" i="3" s="1"/>
  <c r="E4" i="9"/>
  <c r="B5" i="9"/>
  <c r="F3" i="9"/>
  <c r="E3" i="9" l="1"/>
</calcChain>
</file>

<file path=xl/sharedStrings.xml><?xml version="1.0" encoding="utf-8"?>
<sst xmlns="http://schemas.openxmlformats.org/spreadsheetml/2006/main" count="4733" uniqueCount="3657">
  <si>
    <t>Obveznik:</t>
  </si>
  <si>
    <t>30744 - GRADSKA KNJIŽNICA RANKO MARINKOVIĆ KOMIŽA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</si>
  <si>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</si>
  <si>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</si>
  <si>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</si>
  <si>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</si>
  <si>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</si>
  <si>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</si>
  <si>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</si>
  <si>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</si>
  <si>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</si>
  <si>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</si>
  <si>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</si>
  <si>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</si>
  <si>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</si>
  <si>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</si>
  <si>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</si>
  <si>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</si>
  <si>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</si>
  <si>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</si>
  <si>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</si>
  <si>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</si>
  <si>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</si>
  <si>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</si>
  <si>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</si>
  <si>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</si>
  <si>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</si>
  <si>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</si>
  <si>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</si>
  <si>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</si>
  <si>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</si>
  <si>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</si>
  <si>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</si>
  <si>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</si>
  <si>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</si>
  <si>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</si>
  <si>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</si>
  <si>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</si>
  <si>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</si>
  <si>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</si>
  <si>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</si>
  <si>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</si>
  <si>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</si>
  <si>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</si>
  <si>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</si>
  <si>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</si>
  <si>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</si>
  <si>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</si>
  <si>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</si>
  <si>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</si>
  <si>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</si>
  <si>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</si>
  <si>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</si>
  <si>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</si>
  <si>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</si>
  <si>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</si>
  <si>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</si>
  <si>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</si>
  <si>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</si>
  <si>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</si>
  <si>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</si>
  <si>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</si>
  <si>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</si>
  <si>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</si>
  <si>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</si>
  <si>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</si>
  <si>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</si>
  <si>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</si>
  <si>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</si>
  <si>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</si>
  <si>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</si>
  <si>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</si>
  <si>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</si>
  <si>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</si>
  <si>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</si>
  <si>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</si>
  <si>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</si>
  <si>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</si>
  <si>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</si>
  <si>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</si>
  <si>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</si>
  <si>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</si>
  <si>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</si>
  <si>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</si>
  <si>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</si>
  <si>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</si>
  <si>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</si>
  <si>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</si>
  <si>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</si>
  <si>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</si>
  <si>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</si>
  <si>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</si>
  <si>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</si>
  <si>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</si>
  <si>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</si>
  <si>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</si>
  <si>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</si>
  <si>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</si>
  <si>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</si>
  <si>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</si>
  <si>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</si>
  <si>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</si>
  <si>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</si>
  <si>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</si>
  <si>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</si>
  <si>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</si>
  <si>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</si>
  <si>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</si>
  <si>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</si>
  <si>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</si>
  <si>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</si>
  <si>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</si>
  <si>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</si>
  <si>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</si>
  <si>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</si>
  <si>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</si>
  <si>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</si>
  <si>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</si>
  <si>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</si>
  <si>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</si>
  <si>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</si>
  <si>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</si>
  <si>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</si>
  <si>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</si>
  <si>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</si>
  <si>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</si>
  <si>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</si>
  <si>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</si>
  <si>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</si>
  <si>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</si>
  <si>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</si>
  <si>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</si>
  <si>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</si>
  <si>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</si>
  <si>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</si>
  <si>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</si>
  <si>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</si>
  <si>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</si>
  <si>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</si>
  <si>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</si>
  <si>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</si>
  <si>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</si>
  <si>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</si>
  <si>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</si>
  <si>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</si>
  <si>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</si>
  <si>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</si>
  <si>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</si>
  <si>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</si>
  <si>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</si>
  <si>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</si>
  <si>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</si>
  <si>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</si>
  <si>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</si>
  <si>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</si>
  <si>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</si>
  <si>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</si>
  <si>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</si>
  <si>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</si>
  <si>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</si>
  <si>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</si>
  <si>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</si>
  <si>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</si>
  <si>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</si>
  <si>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</si>
  <si>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</si>
  <si>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</si>
  <si>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</si>
  <si>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</si>
  <si>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</si>
  <si>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</si>
  <si>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</si>
  <si>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</si>
  <si>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</si>
  <si>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</si>
  <si>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</si>
  <si>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</si>
  <si>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</si>
  <si>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</si>
  <si>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</si>
  <si>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</si>
  <si>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</si>
  <si>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</si>
  <si>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</si>
  <si>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</si>
  <si>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</si>
  <si>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</si>
  <si>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</si>
  <si>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</si>
  <si>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</si>
  <si>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</si>
  <si>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</si>
  <si>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</si>
  <si>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</si>
  <si>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</si>
  <si>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</si>
  <si>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</si>
  <si>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</si>
  <si>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</si>
  <si>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</si>
  <si>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</si>
  <si>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</si>
  <si>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</si>
  <si>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</si>
  <si>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</si>
  <si>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</si>
  <si>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</si>
  <si>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</si>
  <si>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</si>
  <si>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</si>
  <si>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</si>
  <si>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</si>
  <si>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</si>
  <si>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</si>
  <si>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</si>
  <si>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</si>
  <si>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</si>
  <si>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</si>
  <si>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</si>
  <si>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</si>
  <si>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</si>
  <si>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</si>
  <si>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</si>
  <si>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</si>
  <si>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</si>
  <si>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</si>
  <si>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</si>
  <si>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</si>
  <si>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</si>
  <si>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</si>
  <si>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</si>
  <si>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</si>
  <si>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</si>
  <si>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</si>
  <si>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</si>
  <si>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</si>
  <si>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</si>
  <si>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</si>
  <si>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</si>
  <si>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</si>
  <si>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</si>
  <si>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</si>
  <si>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</si>
  <si>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</si>
  <si>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</si>
  <si>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</si>
  <si>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</si>
  <si>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</si>
  <si>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</si>
  <si>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</si>
  <si>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</si>
  <si>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</si>
  <si>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</si>
  <si>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</si>
  <si>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</si>
  <si>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</si>
  <si>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</si>
  <si>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</si>
  <si>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</si>
  <si>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</si>
  <si>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</si>
  <si>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</si>
  <si>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</si>
  <si>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</si>
  <si>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</si>
  <si>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</si>
  <si>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</si>
  <si>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</si>
  <si>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</si>
  <si>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</si>
  <si>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</si>
  <si>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</si>
  <si>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</si>
  <si>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</si>
  <si>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</si>
  <si>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</si>
  <si>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</si>
  <si>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</si>
  <si>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</si>
  <si>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</si>
  <si>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</si>
  <si>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</si>
  <si>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</si>
  <si>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</si>
  <si>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</si>
  <si>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</si>
  <si>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</si>
  <si>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</si>
  <si>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</si>
  <si>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</si>
  <si>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</si>
  <si>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</si>
  <si>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</si>
  <si>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</si>
  <si>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</si>
  <si>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</si>
  <si>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</si>
  <si>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</si>
  <si>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</si>
  <si>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</si>
  <si>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</si>
  <si>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</si>
  <si>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</si>
  <si>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</si>
  <si>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</si>
  <si>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</si>
  <si>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</si>
  <si>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</si>
  <si>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</si>
  <si>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</si>
  <si>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</si>
  <si>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</si>
  <si>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</si>
  <si>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</si>
  <si>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</si>
  <si>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</si>
  <si>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</si>
  <si>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</si>
  <si>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</si>
  <si>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</si>
  <si>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</si>
  <si>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</si>
  <si>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</si>
  <si>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</si>
  <si>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</si>
  <si>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</si>
  <si>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</si>
  <si>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</si>
  <si>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</si>
  <si>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</si>
  <si>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</si>
  <si>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</si>
  <si>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</si>
  <si>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</si>
  <si>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</si>
  <si>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</si>
  <si>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</si>
  <si>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</si>
  <si>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</si>
  <si>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</si>
  <si>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</si>
  <si>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</si>
  <si>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</si>
  <si>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</si>
  <si>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</si>
  <si>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</si>
  <si>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</si>
  <si>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</si>
  <si>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</si>
  <si>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</si>
  <si>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</si>
  <si>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</si>
  <si>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</si>
  <si>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</si>
  <si>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</si>
  <si>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</si>
  <si>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</si>
  <si>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</si>
  <si>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</si>
  <si>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</si>
  <si>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</si>
  <si>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</si>
  <si>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</si>
  <si>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</si>
  <si>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</si>
  <si>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</si>
  <si>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</si>
  <si>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</si>
  <si>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</si>
  <si>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</si>
  <si>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</si>
  <si>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</si>
  <si>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</si>
  <si>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</si>
  <si>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</si>
  <si>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</si>
  <si>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</si>
  <si>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</si>
  <si>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</si>
  <si>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</si>
  <si>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</si>
  <si>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</si>
  <si>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</si>
  <si>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</si>
  <si>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</si>
  <si>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</si>
  <si>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</si>
  <si>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</si>
  <si>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</si>
  <si>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</si>
  <si>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</si>
  <si>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</si>
  <si>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</si>
  <si>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</si>
  <si>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</si>
  <si>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</si>
  <si>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</si>
  <si>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</si>
  <si>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</si>
  <si>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</si>
  <si>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</si>
  <si>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</si>
  <si>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</si>
  <si>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</si>
  <si>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</si>
  <si>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</si>
  <si>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</si>
  <si>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</si>
  <si>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</si>
  <si>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</si>
  <si>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</si>
  <si>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</si>
  <si>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</si>
  <si>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</si>
  <si>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</si>
  <si>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</si>
  <si>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</si>
  <si>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</si>
  <si>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</si>
  <si>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</si>
  <si>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</si>
  <si>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</si>
  <si>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</si>
  <si>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</si>
  <si>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</si>
  <si>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</si>
  <si>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</si>
  <si>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</si>
  <si>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</si>
  <si>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</si>
  <si>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</si>
  <si>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</si>
  <si>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</si>
  <si>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</si>
  <si>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</si>
  <si>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</si>
  <si>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</si>
  <si>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</si>
  <si>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</si>
  <si>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</si>
  <si>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</si>
  <si>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</si>
  <si>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</si>
  <si>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</si>
  <si>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</si>
  <si>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</si>
  <si>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</si>
  <si>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</si>
  <si>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</si>
  <si>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</si>
  <si>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</si>
  <si>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</si>
  <si>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</si>
  <si>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</si>
  <si>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</si>
  <si>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</si>
  <si>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</si>
  <si>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</si>
  <si>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</si>
  <si>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</si>
  <si>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</si>
  <si>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</si>
  <si>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</si>
  <si>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</si>
  <si>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</si>
  <si>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</si>
  <si>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</si>
  <si>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</si>
  <si>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</si>
  <si>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</si>
  <si>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</si>
  <si>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</si>
  <si>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</si>
  <si>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</si>
  <si>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</si>
  <si>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</si>
  <si>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</si>
  <si>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</si>
  <si>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</si>
  <si>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</si>
  <si>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</si>
  <si>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</si>
  <si>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</si>
  <si>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</si>
  <si>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</si>
  <si>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</si>
  <si>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</si>
  <si>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</si>
  <si>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</si>
  <si>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</si>
  <si>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</si>
  <si>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</si>
  <si>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</si>
  <si>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</si>
  <si>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</si>
  <si>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</si>
  <si>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</si>
  <si>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</si>
  <si>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</si>
  <si>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</si>
  <si>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</si>
  <si>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</si>
  <si>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</si>
  <si>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</si>
  <si>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</si>
  <si>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</si>
  <si>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</si>
  <si>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</si>
  <si>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</si>
  <si>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</si>
  <si>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</si>
  <si>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</si>
  <si>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</si>
  <si>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</si>
  <si>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</si>
  <si>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</si>
  <si>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</si>
  <si>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</si>
  <si>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</si>
  <si>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</si>
  <si>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</si>
  <si>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</si>
  <si>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</si>
  <si>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</si>
  <si>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</si>
  <si>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</si>
  <si>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</si>
  <si>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</si>
  <si>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</si>
  <si>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</si>
  <si>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</si>
  <si>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</si>
  <si>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</si>
  <si>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</si>
  <si>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</si>
  <si>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</si>
  <si>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</si>
  <si>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</si>
  <si>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</si>
  <si>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</si>
  <si>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</si>
  <si>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</si>
  <si>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</si>
  <si>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</si>
  <si>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</si>
  <si>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</si>
  <si>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</si>
  <si>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</si>
  <si>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</si>
  <si>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</si>
  <si>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</si>
  <si>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</si>
  <si>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</si>
  <si>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</si>
  <si>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</si>
  <si>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</si>
  <si>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</si>
  <si>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</si>
  <si>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</si>
  <si>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</si>
  <si>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</si>
  <si>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</si>
  <si>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</si>
  <si>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</si>
  <si>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</si>
  <si>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</si>
  <si>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</si>
  <si>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</si>
  <si>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</si>
  <si>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</si>
  <si>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</si>
  <si>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</si>
  <si>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</si>
  <si>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</si>
  <si>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</si>
  <si>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</si>
  <si>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</si>
  <si>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</si>
  <si>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</si>
  <si>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</si>
  <si>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</si>
  <si>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</si>
  <si>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</si>
  <si>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</si>
  <si>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</si>
  <si>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</si>
  <si>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</si>
  <si>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</si>
  <si>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</si>
  <si>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</si>
  <si>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</si>
  <si>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</si>
  <si>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</si>
  <si>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</si>
  <si>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</si>
  <si>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</si>
  <si>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</si>
  <si>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</si>
  <si>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</si>
  <si>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</si>
  <si>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</si>
  <si>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</si>
  <si>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</si>
  <si>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</si>
  <si>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</si>
  <si>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</si>
  <si>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</si>
  <si>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</si>
  <si>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</si>
  <si>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</si>
  <si>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</si>
  <si>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</si>
  <si>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</si>
  <si>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</si>
  <si>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</si>
  <si>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</si>
  <si>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</si>
  <si>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</si>
  <si>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</si>
  <si>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</si>
  <si>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</si>
  <si>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</si>
  <si>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</si>
  <si>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</si>
  <si>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</si>
  <si>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</si>
  <si>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</si>
  <si>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</si>
  <si>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</si>
  <si>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</si>
  <si>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</si>
  <si>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</si>
  <si>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</si>
  <si>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</si>
  <si>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</si>
  <si>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</si>
  <si>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</si>
  <si>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</si>
  <si>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</si>
  <si>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</si>
  <si>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</si>
  <si>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</si>
  <si>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</si>
  <si>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</si>
  <si>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</si>
  <si>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</si>
  <si>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</si>
  <si>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</si>
  <si>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</si>
  <si>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</si>
  <si>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</si>
  <si>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</si>
  <si>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</si>
  <si>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</si>
  <si>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</si>
  <si>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</si>
  <si>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</si>
  <si>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</si>
  <si>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</si>
  <si>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</si>
  <si>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</si>
  <si>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</si>
  <si>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</si>
  <si>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</si>
  <si>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</si>
  <si>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</si>
  <si>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</si>
  <si>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</si>
  <si>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</si>
  <si>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</si>
  <si>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</si>
  <si>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</si>
  <si>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</si>
  <si>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</si>
  <si>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</si>
  <si>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</si>
  <si>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</si>
  <si>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</si>
  <si>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</si>
  <si>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</si>
  <si>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</si>
  <si>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</si>
  <si>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</si>
  <si>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</si>
  <si>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</si>
  <si>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</si>
  <si>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</si>
  <si>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</si>
  <si>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</si>
  <si>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</si>
  <si>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</si>
  <si>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</si>
  <si>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</si>
  <si>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</si>
  <si>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</si>
  <si>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</si>
  <si>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</si>
  <si>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</si>
  <si>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</si>
  <si>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</si>
  <si>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</si>
  <si>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</si>
  <si>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</si>
  <si>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</si>
  <si>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</si>
  <si>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</si>
  <si>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</si>
  <si>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</si>
  <si>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</si>
  <si>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</si>
  <si>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</si>
  <si>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</si>
  <si>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</si>
  <si>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</si>
  <si>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</si>
  <si>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</si>
  <si>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</si>
  <si>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</si>
  <si>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</si>
  <si>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</si>
  <si>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</si>
  <si>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</si>
  <si>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</si>
  <si>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</si>
  <si>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</si>
  <si>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</si>
  <si>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</si>
  <si>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</si>
  <si>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</si>
  <si>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</si>
  <si>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</si>
  <si>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</si>
  <si>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</si>
  <si>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</si>
  <si>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</si>
  <si>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</si>
  <si>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</si>
  <si>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</si>
  <si>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</si>
  <si>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</si>
  <si>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</si>
  <si>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</si>
  <si>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</si>
  <si>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</si>
  <si>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</si>
  <si>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</si>
  <si>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</si>
  <si>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</si>
  <si>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</si>
  <si>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</si>
  <si>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</si>
  <si>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</si>
  <si>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</si>
  <si>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</si>
  <si>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</si>
  <si>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</si>
  <si>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</si>
  <si>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</si>
  <si>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</si>
  <si>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</si>
  <si>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</si>
  <si>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</si>
  <si>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</si>
  <si>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</si>
  <si>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</si>
  <si>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</si>
  <si>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</si>
  <si>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</si>
  <si>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</si>
  <si>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</si>
  <si>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</si>
  <si>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</si>
  <si>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</si>
  <si>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</si>
  <si>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</si>
  <si>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</si>
  <si>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</si>
  <si>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</si>
  <si>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</si>
  <si>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</si>
  <si>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</si>
  <si>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</si>
  <si>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</si>
  <si>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</si>
  <si>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</si>
  <si>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</si>
  <si>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</si>
  <si>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</si>
  <si>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</si>
  <si>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</si>
  <si>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</si>
  <si>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</si>
  <si>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</si>
  <si>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</si>
  <si>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</si>
  <si>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</si>
  <si>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</si>
  <si>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</si>
  <si>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</si>
  <si>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</si>
  <si>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</si>
  <si>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</si>
  <si>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</si>
  <si>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</si>
  <si>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</si>
  <si>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</si>
  <si>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</si>
  <si>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</si>
  <si>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</si>
  <si>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</si>
  <si>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</si>
  <si>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</si>
  <si>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</si>
  <si>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</si>
  <si>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</si>
  <si>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</si>
  <si>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</si>
  <si>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</si>
  <si>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</si>
  <si>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</si>
  <si>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</si>
  <si>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</si>
  <si>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</si>
  <si>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</si>
  <si>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</si>
  <si>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</si>
  <si>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</si>
  <si>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</si>
  <si>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</si>
  <si>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</si>
  <si>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</si>
  <si>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</si>
  <si>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</si>
  <si>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</si>
  <si>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</si>
  <si>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</si>
  <si>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</si>
  <si>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</si>
  <si>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</si>
  <si>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</si>
  <si>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</si>
  <si>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</si>
  <si>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</si>
  <si>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</si>
  <si>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</si>
  <si>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</si>
  <si>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</si>
  <si>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</si>
  <si>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</si>
  <si>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</si>
  <si>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</si>
  <si>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</si>
  <si>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</si>
  <si>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</si>
  <si>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</si>
  <si>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</si>
  <si>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</si>
  <si>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</si>
  <si>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</si>
  <si>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</si>
  <si>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</si>
  <si>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</si>
  <si>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</si>
  <si>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</si>
  <si>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</si>
  <si>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</si>
  <si>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</si>
  <si>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</si>
  <si>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</si>
  <si>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</si>
  <si>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</si>
  <si>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</si>
  <si>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</si>
  <si>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</si>
  <si>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</si>
  <si>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</si>
  <si>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</si>
  <si>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</si>
  <si>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</si>
  <si>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</si>
  <si>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</si>
  <si>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</si>
  <si>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</si>
  <si>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</si>
  <si>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</si>
  <si>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</si>
  <si>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</si>
  <si>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</si>
  <si>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</si>
  <si>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</si>
  <si>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</si>
  <si>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</si>
  <si>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</si>
  <si>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</si>
  <si>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</si>
  <si>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</si>
  <si>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</si>
  <si>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</si>
  <si>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</si>
  <si>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</si>
  <si>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</si>
  <si>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</si>
  <si>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</si>
  <si>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</si>
  <si>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</si>
  <si>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</si>
  <si>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</si>
  <si>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</si>
  <si>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</si>
  <si>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</si>
  <si>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</si>
  <si>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</si>
  <si>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</si>
  <si>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</si>
  <si>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</si>
  <si>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</si>
  <si>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</si>
  <si>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</si>
  <si>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</si>
  <si>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</si>
  <si>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</si>
  <si>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</si>
  <si>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</si>
  <si>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</si>
  <si>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</si>
  <si>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</si>
  <si>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</si>
  <si>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</si>
  <si>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</si>
  <si>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</si>
  <si>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</si>
  <si>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</si>
  <si>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</si>
  <si>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</si>
  <si>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</si>
  <si>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</si>
  <si>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</si>
  <si>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</si>
  <si>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</si>
  <si>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</si>
  <si>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</si>
  <si>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</si>
  <si>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</si>
  <si>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</si>
  <si>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</si>
  <si>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</si>
  <si>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</si>
  <si>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</si>
  <si>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</si>
  <si>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</si>
  <si>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</si>
  <si>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</si>
  <si>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</si>
  <si>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</si>
  <si>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</si>
  <si>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</si>
  <si>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</si>
  <si>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</si>
  <si>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</si>
  <si>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</si>
  <si>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</si>
  <si>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</si>
  <si>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</si>
  <si>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</si>
  <si>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</si>
  <si>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</si>
  <si>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</si>
  <si>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</si>
  <si>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</si>
  <si>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</si>
  <si>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</si>
  <si>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</si>
  <si>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</si>
  <si>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</si>
  <si>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</si>
  <si>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</si>
  <si>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</si>
  <si>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</si>
  <si>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</si>
  <si>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</si>
  <si>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</si>
  <si>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</si>
  <si>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</si>
  <si>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</si>
  <si>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</si>
  <si>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</si>
  <si>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</si>
  <si>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</si>
  <si>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</si>
  <si>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</si>
  <si>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</si>
  <si>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</si>
  <si>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</si>
  <si>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</si>
  <si>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</si>
  <si>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</si>
  <si>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</si>
  <si>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</si>
  <si>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</si>
  <si>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</si>
  <si>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</si>
  <si>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</si>
  <si>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</si>
  <si>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</si>
  <si>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</si>
  <si>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</si>
  <si>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</si>
  <si>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</si>
  <si>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</si>
  <si>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</si>
  <si>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</si>
  <si>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</si>
  <si>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</si>
  <si>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</si>
  <si>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</si>
  <si>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</si>
  <si>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</si>
  <si>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</si>
  <si>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</si>
  <si>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</si>
  <si>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</si>
  <si>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</si>
  <si>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</si>
  <si>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</si>
  <si>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</si>
  <si>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</si>
  <si>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</si>
  <si>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</si>
  <si>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</si>
  <si>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</si>
  <si>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</si>
  <si>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</si>
  <si>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</si>
  <si>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</si>
  <si>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</si>
  <si>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</si>
  <si>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</si>
  <si>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</si>
  <si>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</si>
  <si>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</si>
  <si>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</si>
  <si>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</si>
  <si>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</si>
  <si>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</si>
  <si>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</si>
  <si>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</si>
  <si>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</si>
  <si>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</si>
  <si>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</si>
  <si>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</si>
  <si>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</si>
  <si>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</si>
  <si>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</si>
  <si>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</si>
  <si>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</si>
  <si>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</si>
  <si>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</si>
  <si>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</si>
  <si>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</si>
  <si>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</si>
  <si>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</si>
  <si>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</si>
  <si>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</si>
  <si>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</si>
  <si>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</si>
  <si>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</si>
  <si>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</si>
  <si>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</si>
  <si>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</si>
  <si>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</si>
  <si>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</si>
  <si>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</si>
  <si>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</si>
  <si>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</si>
  <si>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</si>
  <si>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</si>
  <si>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</si>
  <si>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</si>
  <si>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</si>
  <si>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</si>
  <si>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</si>
  <si>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</si>
  <si>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</si>
  <si>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</si>
  <si>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</si>
  <si>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</si>
  <si>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</si>
  <si>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</si>
  <si>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</si>
  <si>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</si>
  <si>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</si>
  <si>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</si>
  <si>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</si>
  <si>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</si>
  <si>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</si>
  <si>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</si>
  <si>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</si>
  <si>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</si>
  <si>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</si>
  <si>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</si>
  <si>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</si>
  <si>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</si>
  <si>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</si>
  <si>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</si>
  <si>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</si>
  <si>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</si>
  <si>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</si>
  <si>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</si>
  <si>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</si>
  <si>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</si>
  <si>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</si>
  <si>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</si>
  <si>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</si>
  <si>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</si>
  <si>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</si>
  <si>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</si>
  <si>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</si>
  <si>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</si>
  <si>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</si>
  <si>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</si>
  <si>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</si>
  <si>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</si>
  <si>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</si>
  <si>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</si>
  <si>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</si>
  <si>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</si>
  <si>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</si>
  <si>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</si>
  <si>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</si>
  <si>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</si>
  <si>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</si>
  <si>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</si>
  <si>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</si>
  <si>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</si>
  <si>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</si>
  <si>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</si>
  <si>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</si>
  <si>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</si>
  <si>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</si>
  <si>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</si>
  <si>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</si>
  <si>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</si>
  <si>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</si>
  <si>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</si>
  <si>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</si>
  <si>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</si>
  <si>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</si>
  <si>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</si>
  <si>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</si>
  <si>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</si>
  <si>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</si>
  <si>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</si>
  <si>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</si>
  <si>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</si>
  <si>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</si>
  <si>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</si>
  <si>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</si>
  <si>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</si>
  <si>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</si>
  <si>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</si>
  <si>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</si>
  <si>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</si>
  <si>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</si>
  <si>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</si>
  <si>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</si>
  <si>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</si>
  <si>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</si>
  <si>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</si>
  <si>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</si>
  <si>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</si>
  <si>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</si>
  <si>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</si>
  <si>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</si>
  <si>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</si>
  <si>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</si>
  <si>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</si>
  <si>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</si>
  <si>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</si>
  <si>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</si>
  <si>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</si>
  <si>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</si>
  <si>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</si>
  <si>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</si>
  <si>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</si>
  <si>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</si>
  <si>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</si>
  <si>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</si>
  <si>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</si>
  <si>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</si>
  <si>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</si>
  <si>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</si>
  <si>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</si>
  <si>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</si>
  <si>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</si>
  <si>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</si>
  <si>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</si>
  <si>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</si>
  <si>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</si>
  <si>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</si>
  <si>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</si>
  <si>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</si>
  <si>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</si>
  <si>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</si>
  <si>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</si>
  <si>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</si>
  <si>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</si>
  <si>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</si>
  <si>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</si>
  <si>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</si>
  <si>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</si>
  <si>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</si>
  <si>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</si>
  <si>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</si>
  <si>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</si>
  <si>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</si>
  <si>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</si>
  <si>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</si>
  <si>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</si>
  <si>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</si>
  <si>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</si>
  <si>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</si>
  <si>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</si>
  <si>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</si>
  <si>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</si>
  <si>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</si>
  <si>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</si>
  <si>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</si>
  <si>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</si>
  <si>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</si>
  <si>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</si>
  <si>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</si>
  <si>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</si>
  <si>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</si>
  <si>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</si>
  <si>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</si>
  <si>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</si>
  <si>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</si>
  <si>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</si>
  <si>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</si>
  <si>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</si>
  <si>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</si>
  <si>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</si>
  <si>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</si>
  <si>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</si>
  <si>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</si>
  <si>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</si>
  <si>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</si>
  <si>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</si>
  <si>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</si>
  <si>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</si>
  <si>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</si>
  <si>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</si>
  <si>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</si>
  <si>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</si>
  <si>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</si>
  <si>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</si>
  <si>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</si>
  <si>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</si>
  <si>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</si>
  <si>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</si>
  <si>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</si>
  <si>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</si>
  <si>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</si>
  <si>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</si>
  <si>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</si>
  <si>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</si>
  <si>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</si>
  <si>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</si>
  <si>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</si>
  <si>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</si>
  <si>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</si>
  <si>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</si>
  <si>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</si>
  <si>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</si>
  <si>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</si>
  <si>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</si>
  <si>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</si>
  <si>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</si>
  <si>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</si>
  <si>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</si>
  <si>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</si>
  <si>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</si>
  <si>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</si>
  <si>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</si>
  <si>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</si>
  <si>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</si>
  <si>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</si>
  <si>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</si>
  <si>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</si>
  <si>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</si>
  <si>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</si>
  <si>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</si>
  <si>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</si>
  <si>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</si>
  <si>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</si>
  <si>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</si>
  <si>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</si>
  <si>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</si>
  <si>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</si>
  <si>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</si>
  <si>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</si>
  <si>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</si>
  <si>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</si>
  <si>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</si>
  <si>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</si>
  <si>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</si>
  <si>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</si>
  <si>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</si>
  <si>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</si>
  <si>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</si>
  <si>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</si>
  <si>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</si>
  <si>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</si>
  <si>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</si>
  <si>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</si>
  <si>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</si>
  <si>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</si>
  <si>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</si>
  <si>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</si>
  <si>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</si>
  <si>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</si>
  <si>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</si>
  <si>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</si>
  <si>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</si>
  <si>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</si>
  <si>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</si>
  <si>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</si>
  <si>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</si>
  <si>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</si>
  <si>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</si>
  <si>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</si>
  <si>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</si>
  <si>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</si>
  <si>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</si>
  <si>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</si>
  <si>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</si>
  <si>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</si>
  <si>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</si>
  <si>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</si>
  <si>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</si>
  <si>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</si>
  <si>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</si>
  <si>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</si>
  <si>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</si>
  <si>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</si>
  <si>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</si>
  <si>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</si>
  <si>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</si>
  <si>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</si>
  <si>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</si>
  <si>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</si>
  <si>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</si>
  <si>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</si>
  <si>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</si>
  <si>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</si>
  <si>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</si>
  <si>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</si>
  <si>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</si>
  <si>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</si>
  <si>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</si>
  <si>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</si>
  <si>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</si>
  <si>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</si>
  <si>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</si>
  <si>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</si>
  <si>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</si>
  <si>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</si>
  <si>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</si>
  <si>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</si>
  <si>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</si>
  <si>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</si>
  <si>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</si>
  <si>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</si>
  <si>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</si>
  <si>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</si>
  <si>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</si>
  <si>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</si>
  <si>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</si>
  <si>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</si>
  <si>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</si>
  <si>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</si>
  <si>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</si>
  <si>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</si>
  <si>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</si>
  <si>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</si>
  <si>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</si>
  <si>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</si>
  <si>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</si>
  <si>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</si>
  <si>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</si>
  <si>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</si>
  <si>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</si>
  <si>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</si>
  <si>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</si>
  <si>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</si>
  <si>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</si>
  <si>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</si>
  <si>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</si>
  <si>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</si>
  <si>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</si>
  <si>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</si>
  <si>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</si>
  <si>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</si>
  <si>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</si>
  <si>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</si>
  <si>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</si>
  <si>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</si>
  <si>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</si>
  <si>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</si>
  <si>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</si>
  <si>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</si>
  <si>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</si>
  <si>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</si>
  <si>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</si>
  <si>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</si>
  <si>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</si>
  <si>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</si>
  <si>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</si>
  <si>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</si>
  <si>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</si>
  <si>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</si>
  <si>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</si>
  <si>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</si>
  <si>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</si>
  <si>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</si>
  <si>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</si>
  <si>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</si>
  <si>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</si>
  <si>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</si>
  <si>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</si>
  <si>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</si>
  <si>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</si>
  <si>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</si>
  <si>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</si>
  <si>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</si>
  <si>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</si>
  <si>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</si>
  <si>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</si>
  <si>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</si>
  <si>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</si>
  <si>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</si>
  <si>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</si>
  <si>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</si>
  <si>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</si>
  <si>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</si>
  <si>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</si>
  <si>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</si>
  <si>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</si>
  <si>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</si>
  <si>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</si>
  <si>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</si>
  <si>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</si>
  <si>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</si>
  <si>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</si>
  <si>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</si>
  <si>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</si>
  <si>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</si>
  <si>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</si>
  <si>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</si>
  <si>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</si>
  <si>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</si>
  <si>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</si>
  <si>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</si>
  <si>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</si>
  <si>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</si>
  <si>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</si>
  <si>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</si>
  <si>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</si>
  <si>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</si>
  <si>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</si>
  <si>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</si>
  <si>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</si>
  <si>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</si>
  <si>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</si>
  <si>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</si>
  <si>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</si>
  <si>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</si>
  <si>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</si>
  <si>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</si>
  <si>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</si>
  <si>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</si>
  <si>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</si>
  <si>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</si>
  <si>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</si>
  <si>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</si>
  <si>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</si>
  <si>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</si>
  <si>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</si>
  <si>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</si>
  <si>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</si>
  <si>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</si>
  <si>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</si>
  <si>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</si>
  <si>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</si>
  <si>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</si>
  <si>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</si>
  <si>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</si>
  <si>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</si>
  <si>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</si>
  <si>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</si>
  <si>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</si>
  <si>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</si>
  <si>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</si>
  <si>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</si>
  <si>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</si>
  <si>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</si>
  <si>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</si>
  <si>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</si>
  <si>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</si>
  <si>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</si>
  <si>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</si>
  <si>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</si>
  <si>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</si>
  <si>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</si>
  <si>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</si>
  <si>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</si>
  <si>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</si>
  <si>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</si>
  <si>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</si>
  <si>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</si>
  <si>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</si>
  <si>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</si>
  <si>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</si>
  <si>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</si>
  <si>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</si>
  <si>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</si>
  <si>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</si>
  <si>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</si>
  <si>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</si>
  <si>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</si>
  <si>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</si>
  <si>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</si>
  <si>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</si>
  <si>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</si>
  <si>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</si>
  <si>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</si>
  <si>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</si>
  <si>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</si>
  <si>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</si>
  <si>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</si>
  <si>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</si>
  <si>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</si>
  <si>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</si>
  <si>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</si>
  <si>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</si>
  <si>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</si>
  <si>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</si>
  <si>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</si>
  <si>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</si>
  <si>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</si>
  <si>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</si>
  <si>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</si>
  <si>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</si>
  <si>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</si>
  <si>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</si>
  <si>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</si>
  <si>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</si>
  <si>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</si>
  <si>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</si>
  <si>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</si>
  <si>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</si>
  <si>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</si>
  <si>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</si>
  <si>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</si>
  <si>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</si>
  <si>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</si>
  <si>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</si>
  <si>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</si>
  <si>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</si>
  <si>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</si>
  <si>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</si>
  <si>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</si>
  <si>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</si>
  <si>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</si>
  <si>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</si>
  <si>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</si>
  <si>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</si>
  <si>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</si>
  <si>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</si>
  <si>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</si>
  <si>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</si>
  <si>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</si>
  <si>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</si>
  <si>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</si>
  <si>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</si>
  <si>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</si>
  <si>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</si>
  <si>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</si>
  <si>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</si>
  <si>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</si>
  <si>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</si>
  <si>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</si>
  <si>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</si>
  <si>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</si>
  <si>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</si>
  <si>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</si>
  <si>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</si>
  <si>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</si>
  <si>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</si>
  <si>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</si>
  <si>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</si>
  <si>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</si>
  <si>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</si>
  <si>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</si>
  <si>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</si>
  <si>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</si>
  <si>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</si>
  <si>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</si>
  <si>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</si>
  <si>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</si>
  <si>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</si>
  <si>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</si>
  <si>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</si>
  <si>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</si>
  <si>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</si>
  <si>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</si>
  <si>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</si>
  <si>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</si>
  <si>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</si>
  <si>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</si>
  <si>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</si>
  <si>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</si>
  <si>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</si>
  <si>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</si>
  <si>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</si>
  <si>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</si>
  <si>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</si>
  <si>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</si>
  <si>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</si>
  <si>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</si>
  <si>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</si>
  <si>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</si>
  <si>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</si>
  <si>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</si>
  <si>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</si>
  <si>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</si>
  <si>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</si>
  <si>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</si>
  <si>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</si>
  <si>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</si>
  <si>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</si>
  <si>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</si>
  <si>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</si>
  <si>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</si>
  <si>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</si>
  <si>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</si>
  <si>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</si>
  <si>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</si>
  <si>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</si>
  <si>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</si>
  <si>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</si>
  <si>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</si>
  <si>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</si>
  <si>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</si>
  <si>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</si>
  <si>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</si>
  <si>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</si>
  <si>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</si>
  <si>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</si>
  <si>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</si>
  <si>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</si>
  <si>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</si>
  <si>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</si>
  <si>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</si>
  <si>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</si>
  <si>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</si>
  <si>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</si>
  <si>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</si>
  <si>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</si>
  <si>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</si>
  <si>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</si>
  <si>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</si>
  <si>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</si>
  <si>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</si>
  <si>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</si>
  <si>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</si>
  <si>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</si>
  <si>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</si>
  <si>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</si>
  <si>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</si>
  <si>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</si>
  <si>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</si>
  <si>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</si>
  <si>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</si>
  <si>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</si>
  <si>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</si>
  <si>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</si>
  <si>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</si>
  <si>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</si>
  <si>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</si>
  <si>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</si>
  <si>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</si>
  <si>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</si>
  <si>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</si>
  <si>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</si>
  <si>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</si>
  <si>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</si>
  <si>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</si>
  <si>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</si>
  <si>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</si>
  <si>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</si>
  <si>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</si>
  <si>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</si>
  <si>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</si>
  <si>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</si>
  <si>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</si>
  <si>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</si>
  <si>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</si>
  <si>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</si>
  <si>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</si>
  <si>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</si>
  <si>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</si>
  <si>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</si>
  <si>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</si>
  <si>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</si>
  <si>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</si>
  <si>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</si>
  <si>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</si>
  <si>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</si>
  <si>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</si>
  <si>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</si>
  <si>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</si>
  <si>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</si>
  <si>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</si>
  <si>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</si>
  <si>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</si>
  <si>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</si>
  <si>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</si>
  <si>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</si>
  <si>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</si>
  <si>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</si>
  <si>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</si>
  <si>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</si>
  <si>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</si>
  <si>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</si>
  <si>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</si>
  <si>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</si>
  <si>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</si>
  <si>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</si>
  <si>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</si>
  <si>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</si>
  <si>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</si>
  <si>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</si>
  <si>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</si>
  <si>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</si>
  <si>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</si>
  <si>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</si>
  <si>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</si>
  <si>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</si>
  <si>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</si>
  <si>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</si>
  <si>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</si>
  <si>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</si>
  <si>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</si>
  <si>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</si>
  <si>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</si>
  <si>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</si>
  <si>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</si>
  <si>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</si>
  <si>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</si>
  <si>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</si>
  <si>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</si>
  <si>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</si>
  <si>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</si>
  <si>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</si>
  <si>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</si>
  <si>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</si>
  <si>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</si>
  <si>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</si>
  <si>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</si>
  <si>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</si>
  <si>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</si>
  <si>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</si>
  <si>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</si>
  <si>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</si>
  <si>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</si>
  <si>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</si>
  <si>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</si>
  <si>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</si>
  <si>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</si>
  <si>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</si>
  <si>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</si>
  <si>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</si>
  <si>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</si>
  <si>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</si>
  <si>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</si>
  <si>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</si>
  <si>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</si>
  <si>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</si>
  <si>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</si>
  <si>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</si>
  <si>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</si>
  <si>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</si>
  <si>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</si>
  <si>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</si>
  <si>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</si>
  <si>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</si>
  <si>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</si>
  <si>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</si>
  <si>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</si>
  <si>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</si>
  <si>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</si>
  <si>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</si>
  <si>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</si>
  <si>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</si>
  <si>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</si>
  <si>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</si>
  <si>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</si>
  <si>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</si>
  <si>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</si>
  <si>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</si>
  <si>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</si>
  <si>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</si>
  <si>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</si>
  <si>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</si>
  <si>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</si>
  <si>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</si>
  <si>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</si>
  <si>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</si>
  <si>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</si>
  <si>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</si>
  <si>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</si>
  <si>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</si>
  <si>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</si>
  <si>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</si>
  <si>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</si>
  <si>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</si>
  <si>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</si>
  <si>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</si>
  <si>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</si>
  <si>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</si>
  <si>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</si>
  <si>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</si>
  <si>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</si>
  <si>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</si>
  <si>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</si>
  <si>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</si>
  <si>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</si>
  <si>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</si>
  <si>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</si>
  <si>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</si>
  <si>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</si>
  <si>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</si>
  <si>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</si>
  <si>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</si>
  <si>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</si>
  <si>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</si>
  <si>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</si>
  <si>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</si>
  <si>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</si>
  <si>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</si>
  <si>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</si>
  <si>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</si>
  <si>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</si>
  <si>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</si>
  <si>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</si>
  <si>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</si>
  <si>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</si>
  <si>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</si>
  <si>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</si>
  <si>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</si>
  <si>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</si>
  <si>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</si>
  <si>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</si>
  <si>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</si>
  <si>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</si>
  <si>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</si>
  <si>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</si>
  <si>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</si>
  <si>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</si>
  <si>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</si>
  <si>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</si>
  <si>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</si>
  <si>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</si>
  <si>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</si>
  <si>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</si>
  <si>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</si>
  <si>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</si>
  <si>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</si>
  <si>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</si>
  <si>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</si>
  <si>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</si>
  <si>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</si>
  <si>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</si>
  <si>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</si>
  <si>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</si>
  <si>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</si>
  <si>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</si>
  <si>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</si>
  <si>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</si>
  <si>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</si>
  <si>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</si>
  <si>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</si>
  <si>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</si>
  <si>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</si>
  <si>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</si>
  <si>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</si>
  <si>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</si>
  <si>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</si>
  <si>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</si>
  <si>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</si>
  <si>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</si>
  <si>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</si>
  <si>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</si>
  <si>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</si>
  <si>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</si>
  <si>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</si>
  <si>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</si>
  <si>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</si>
  <si>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</si>
  <si>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</si>
  <si>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</si>
  <si>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</si>
  <si>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</si>
  <si>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</si>
  <si>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</si>
  <si>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</si>
  <si>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</si>
  <si>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</si>
  <si>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</si>
  <si>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</si>
  <si>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</si>
  <si>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</si>
  <si>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</si>
  <si>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</si>
  <si>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</si>
  <si>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</si>
  <si>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</si>
  <si>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</si>
  <si>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</si>
  <si>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</si>
  <si>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</si>
  <si>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</si>
  <si>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</si>
  <si>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</si>
  <si>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</si>
  <si>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</si>
  <si>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</si>
  <si>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</si>
  <si>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</si>
  <si>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</si>
  <si>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</si>
  <si>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</si>
  <si>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</si>
  <si>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</si>
  <si>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</si>
  <si>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</si>
  <si>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</si>
  <si>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</si>
  <si>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</si>
  <si>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</si>
  <si>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</si>
  <si>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</si>
  <si>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</si>
  <si>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</si>
  <si>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</si>
  <si>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</si>
  <si>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</si>
  <si>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</si>
  <si>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</si>
  <si>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</si>
  <si>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</si>
  <si>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</si>
  <si>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</si>
  <si>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</si>
  <si>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</si>
  <si>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</si>
  <si>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</si>
  <si>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</si>
  <si>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</si>
  <si>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</si>
  <si>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</si>
  <si>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</si>
  <si>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</si>
  <si>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</si>
  <si>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</si>
  <si>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</si>
  <si>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</si>
  <si>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</si>
  <si>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RANKO MARINKOVIĆ KOMIŽA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</si>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</sst>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40793.440000000002</v>
      </c>
      <c r="D2" s="7">
        <f>'PR-RAS'!E6</f>
        <v>46691.320000000007</v>
      </c>
      <c r="E2" s="7">
        <v>0</v>
      </c>
      <c r="F2" s="7">
        <v>0</v>
      </c>
      <c r="G2" s="8">
        <f t="shared" ref="G2:G274" si="0">(B2/1000)*(C2*1+D2*2)</f>
        <v>134.17608000000001</v>
      </c>
      <c r="H2" s="8">
        <f t="shared" ref="H2:H274" si="1">ABS(C2-ROUND(C2,0))+ABS(D2-ROUND(D2,0))</f>
        <v>0.76000000000931323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5700</v>
      </c>
      <c r="D45" s="2">
        <f>'PR-RAS'!E49</f>
        <v>5800</v>
      </c>
      <c r="E45" s="2">
        <v>0</v>
      </c>
      <c r="F45" s="2">
        <v>0</v>
      </c>
      <c r="G45" s="3">
        <f t="shared" si="0"/>
        <v>761.19999999999993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5700</v>
      </c>
      <c r="D64" s="2">
        <f>'PR-RAS'!E68</f>
        <v>5800</v>
      </c>
      <c r="E64" s="2">
        <v>0</v>
      </c>
      <c r="F64" s="2">
        <v>0</v>
      </c>
      <c r="G64" s="3">
        <f t="shared" si="0"/>
        <v>1089.9000000000001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700</v>
      </c>
      <c r="D65" s="2">
        <f>'PR-RAS'!E69</f>
        <v>800</v>
      </c>
      <c r="E65" s="2">
        <v>0</v>
      </c>
      <c r="F65" s="2">
        <v>0</v>
      </c>
      <c r="G65" s="3">
        <f t="shared" si="0"/>
        <v>147.20000000000002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5000</v>
      </c>
      <c r="D66" s="2">
        <f>'PR-RAS'!E70</f>
        <v>5000</v>
      </c>
      <c r="E66" s="2">
        <v>0</v>
      </c>
      <c r="F66" s="2">
        <v>0</v>
      </c>
      <c r="G66" s="3">
        <f t="shared" si="0"/>
        <v>975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619.89</v>
      </c>
      <c r="D102" s="2">
        <f>'PR-RAS'!E106</f>
        <v>904</v>
      </c>
      <c r="E102" s="2">
        <v>0</v>
      </c>
      <c r="F102" s="2">
        <v>0</v>
      </c>
      <c r="G102" s="3">
        <f t="shared" si="0"/>
        <v>245.21689000000001</v>
      </c>
      <c r="H102" s="3">
        <f t="shared" si="1"/>
        <v>0.11000000000001364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619.89</v>
      </c>
      <c r="D108" s="2">
        <f>'PR-RAS'!E112</f>
        <v>904</v>
      </c>
      <c r="E108" s="2">
        <v>0</v>
      </c>
      <c r="F108" s="2">
        <v>0</v>
      </c>
      <c r="G108" s="3">
        <f t="shared" si="0"/>
        <v>259.78422999999998</v>
      </c>
      <c r="H108" s="3">
        <f t="shared" si="1"/>
        <v>0.11000000000001364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619.89</v>
      </c>
      <c r="D113" s="2">
        <f>'PR-RAS'!E117</f>
        <v>904</v>
      </c>
      <c r="E113" s="2">
        <v>0</v>
      </c>
      <c r="F113" s="2">
        <v>0</v>
      </c>
      <c r="G113" s="3">
        <f t="shared" si="0"/>
        <v>271.92367999999999</v>
      </c>
      <c r="H113" s="3">
        <f t="shared" si="1"/>
        <v>0.11000000000001364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34463.57</v>
      </c>
      <c r="D130" s="2">
        <f>'PR-RAS'!E134</f>
        <v>39977.340000000004</v>
      </c>
      <c r="E130" s="2">
        <v>0</v>
      </c>
      <c r="F130" s="2">
        <v>0</v>
      </c>
      <c r="G130" s="3">
        <f t="shared" si="0"/>
        <v>14759.954250000001</v>
      </c>
      <c r="H130" s="3">
        <f t="shared" si="1"/>
        <v>0.77000000000407454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34463.57</v>
      </c>
      <c r="D131" s="2">
        <f>'PR-RAS'!E135</f>
        <v>39977.340000000004</v>
      </c>
      <c r="E131" s="2">
        <v>0</v>
      </c>
      <c r="F131" s="2">
        <v>0</v>
      </c>
      <c r="G131" s="3">
        <f t="shared" si="0"/>
        <v>14874.372500000001</v>
      </c>
      <c r="H131" s="3">
        <f t="shared" si="1"/>
        <v>0.77000000000407454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34027.83</v>
      </c>
      <c r="D132" s="2">
        <f>'PR-RAS'!E136</f>
        <v>39336.26</v>
      </c>
      <c r="E132" s="2">
        <v>0</v>
      </c>
      <c r="F132" s="2">
        <v>0</v>
      </c>
      <c r="G132" s="3">
        <f t="shared" si="0"/>
        <v>14763.745850000001</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435.74</v>
      </c>
      <c r="D133" s="2">
        <f>'PR-RAS'!E137</f>
        <v>641.08000000000004</v>
      </c>
      <c r="E133" s="2">
        <v>0</v>
      </c>
      <c r="F133" s="2">
        <v>0</v>
      </c>
      <c r="G133" s="3">
        <f t="shared" si="0"/>
        <v>226.76280000000003</v>
      </c>
      <c r="H133" s="3">
        <f t="shared" si="1"/>
        <v>0.34000000000003183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9.98</v>
      </c>
      <c r="D136" s="2">
        <f>'PR-RAS'!E140</f>
        <v>9.98</v>
      </c>
      <c r="E136" s="2">
        <v>0</v>
      </c>
      <c r="F136" s="2">
        <v>0</v>
      </c>
      <c r="G136" s="3">
        <f t="shared" si="0"/>
        <v>4.0419</v>
      </c>
      <c r="H136" s="3">
        <f t="shared" si="1"/>
        <v>3.9999999999999147E-2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9.98</v>
      </c>
      <c r="D147" s="2">
        <f>'PR-RAS'!E151</f>
        <v>9.98</v>
      </c>
      <c r="E147" s="2">
        <v>0</v>
      </c>
      <c r="F147" s="2">
        <v>0</v>
      </c>
      <c r="G147" s="3">
        <f t="shared" si="0"/>
        <v>4.3712400000000002</v>
      </c>
      <c r="H147" s="3">
        <f t="shared" si="1"/>
        <v>3.9999999999999147E-2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35404.119999999995</v>
      </c>
      <c r="D148" s="2">
        <f>'PR-RAS'!E152</f>
        <v>44321.259999999995</v>
      </c>
      <c r="E148" s="2">
        <v>0</v>
      </c>
      <c r="F148" s="2">
        <v>0</v>
      </c>
      <c r="G148" s="3">
        <f t="shared" si="0"/>
        <v>18234.856079999998</v>
      </c>
      <c r="H148" s="3">
        <f t="shared" si="1"/>
        <v>0.3799999999901047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33237.199999999997</v>
      </c>
      <c r="D149" s="2">
        <f>'PR-RAS'!E153</f>
        <v>41080.769999999997</v>
      </c>
      <c r="E149" s="2">
        <v>0</v>
      </c>
      <c r="F149" s="2">
        <v>0</v>
      </c>
      <c r="G149" s="3">
        <f t="shared" si="0"/>
        <v>17079.013519999997</v>
      </c>
      <c r="H149" s="3">
        <f t="shared" si="1"/>
        <v>0.43000000000029104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27337.1</v>
      </c>
      <c r="D150" s="2">
        <f>'PR-RAS'!E154</f>
        <v>33620.14</v>
      </c>
      <c r="E150" s="2">
        <v>0</v>
      </c>
      <c r="F150" s="2">
        <v>0</v>
      </c>
      <c r="G150" s="3">
        <f t="shared" si="0"/>
        <v>14092.029619999999</v>
      </c>
      <c r="H150" s="3">
        <f t="shared" si="1"/>
        <v>0.23999999999796273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27337.1</v>
      </c>
      <c r="D151" s="2">
        <f>'PR-RAS'!E155</f>
        <v>33620.14</v>
      </c>
      <c r="E151" s="2">
        <v>0</v>
      </c>
      <c r="F151" s="2">
        <v>0</v>
      </c>
      <c r="G151" s="3">
        <f t="shared" si="0"/>
        <v>14186.607</v>
      </c>
      <c r="H151" s="3">
        <f t="shared" si="1"/>
        <v>0.23999999999796273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1389.5</v>
      </c>
      <c r="D155" s="2">
        <f>'PR-RAS'!E159</f>
        <v>1913.32</v>
      </c>
      <c r="E155" s="2">
        <v>0</v>
      </c>
      <c r="F155" s="2">
        <v>0</v>
      </c>
      <c r="G155" s="3">
        <f t="shared" si="0"/>
        <v>803.28555999999992</v>
      </c>
      <c r="H155" s="3">
        <f t="shared" si="1"/>
        <v>0.81999999999993634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4510.6000000000004</v>
      </c>
      <c r="D156" s="2">
        <f>'PR-RAS'!E160</f>
        <v>5547.31</v>
      </c>
      <c r="E156" s="2">
        <v>0</v>
      </c>
      <c r="F156" s="2">
        <v>0</v>
      </c>
      <c r="G156" s="3">
        <f t="shared" si="0"/>
        <v>2418.8090999999999</v>
      </c>
      <c r="H156" s="3">
        <f t="shared" si="1"/>
        <v>0.71000000000003638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4510.6000000000004</v>
      </c>
      <c r="D158" s="2">
        <f>'PR-RAS'!E162</f>
        <v>5547.31</v>
      </c>
      <c r="E158" s="2">
        <v>0</v>
      </c>
      <c r="F158" s="2">
        <v>0</v>
      </c>
      <c r="G158" s="3">
        <f t="shared" si="0"/>
        <v>2450.0195400000002</v>
      </c>
      <c r="H158" s="3">
        <f t="shared" si="1"/>
        <v>0.71000000000003638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1987.21</v>
      </c>
      <c r="D160" s="2">
        <f>'PR-RAS'!E164</f>
        <v>2967.6099999999997</v>
      </c>
      <c r="E160" s="2">
        <v>0</v>
      </c>
      <c r="F160" s="2">
        <v>0</v>
      </c>
      <c r="G160" s="3">
        <f t="shared" si="0"/>
        <v>1259.6663699999999</v>
      </c>
      <c r="H160" s="3">
        <f t="shared" si="1"/>
        <v>0.6000000000003638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1189.21</v>
      </c>
      <c r="D174" s="2">
        <f>'PR-RAS'!E178</f>
        <v>2016.11</v>
      </c>
      <c r="E174" s="2">
        <v>0</v>
      </c>
      <c r="F174" s="2">
        <v>0</v>
      </c>
      <c r="G174" s="3">
        <f t="shared" si="0"/>
        <v>903.30738999999994</v>
      </c>
      <c r="H174" s="3">
        <f t="shared" si="1"/>
        <v>0.31999999999993634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572.04</v>
      </c>
      <c r="D175" s="2">
        <f>'PR-RAS'!E179</f>
        <v>619.53</v>
      </c>
      <c r="E175" s="2">
        <v>0</v>
      </c>
      <c r="F175" s="2">
        <v>0</v>
      </c>
      <c r="G175" s="3">
        <f t="shared" si="0"/>
        <v>315.13139999999999</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617.16999999999996</v>
      </c>
      <c r="D182" s="2">
        <f>'PR-RAS'!E186</f>
        <v>1396.58</v>
      </c>
      <c r="E182" s="2">
        <v>0</v>
      </c>
      <c r="F182" s="2">
        <v>0</v>
      </c>
      <c r="G182" s="3">
        <f t="shared" si="0"/>
        <v>617.26972999999998</v>
      </c>
      <c r="H182" s="3">
        <f t="shared" si="1"/>
        <v>0.59000000000003183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798</v>
      </c>
      <c r="D190" s="2">
        <f>'PR-RAS'!E194</f>
        <v>951.5</v>
      </c>
      <c r="E190" s="2">
        <v>0</v>
      </c>
      <c r="F190" s="2">
        <v>0</v>
      </c>
      <c r="G190" s="3">
        <f t="shared" si="0"/>
        <v>510.48899999999998</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798</v>
      </c>
      <c r="D197" s="2">
        <f>'PR-RAS'!E201</f>
        <v>951.5</v>
      </c>
      <c r="E197" s="2">
        <v>0</v>
      </c>
      <c r="F197" s="2">
        <v>0</v>
      </c>
      <c r="G197" s="3">
        <f t="shared" si="0"/>
        <v>529.39600000000007</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179.71</v>
      </c>
      <c r="D198" s="2">
        <f>'PR-RAS'!E202</f>
        <v>272.88</v>
      </c>
      <c r="E198" s="2">
        <v>0</v>
      </c>
      <c r="F198" s="2">
        <v>0</v>
      </c>
      <c r="G198" s="3">
        <f t="shared" si="0"/>
        <v>142.91759000000002</v>
      </c>
      <c r="H198" s="3">
        <f t="shared" si="1"/>
        <v>0.40999999999999659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179.71</v>
      </c>
      <c r="D212" s="2">
        <f>'PR-RAS'!E216</f>
        <v>272.88</v>
      </c>
      <c r="E212" s="2">
        <v>0</v>
      </c>
      <c r="F212" s="2">
        <v>0</v>
      </c>
      <c r="G212" s="3">
        <f t="shared" si="0"/>
        <v>153.07417000000001</v>
      </c>
      <c r="H212" s="3">
        <f t="shared" si="1"/>
        <v>0.40999999999999659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179.71</v>
      </c>
      <c r="D213" s="2">
        <f>'PR-RAS'!E217</f>
        <v>272.88</v>
      </c>
      <c r="E213" s="2">
        <v>0</v>
      </c>
      <c r="F213" s="2">
        <v>0</v>
      </c>
      <c r="G213" s="3">
        <f t="shared" si="0"/>
        <v>153.79964000000001</v>
      </c>
      <c r="H213" s="3">
        <f t="shared" si="1"/>
        <v>0.40999999999999659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35404.119999999995</v>
      </c>
      <c r="D295" s="2">
        <f>'PR-RAS'!E299</f>
        <v>44321.259999999995</v>
      </c>
      <c r="E295" s="2">
        <v>0</v>
      </c>
      <c r="F295" s="2">
        <v>0</v>
      </c>
      <c r="G295" s="3">
        <f t="shared" si="12"/>
        <v>36469.712159999995</v>
      </c>
      <c r="H295" s="3">
        <f t="shared" si="13"/>
        <v>0.3799999999901047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5389.320000000007</v>
      </c>
      <c r="D296" s="2">
        <f>'PR-RAS'!E300</f>
        <v>2370.0600000000122</v>
      </c>
      <c r="E296" s="2">
        <v>0</v>
      </c>
      <c r="F296" s="2">
        <v>0</v>
      </c>
      <c r="G296" s="3">
        <f t="shared" si="12"/>
        <v>2988.1848000000091</v>
      </c>
      <c r="H296" s="3">
        <f t="shared" si="13"/>
        <v>0.38000000001920853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89.32</v>
      </c>
      <c r="D298" s="2">
        <f>'PR-RAS'!E302</f>
        <v>43.1</v>
      </c>
      <c r="E298" s="2">
        <v>0</v>
      </c>
      <c r="F298" s="2">
        <v>0</v>
      </c>
      <c r="G298" s="3">
        <f t="shared" si="12"/>
        <v>52.129439999999995</v>
      </c>
      <c r="H298" s="3">
        <f t="shared" si="13"/>
        <v>0.4199999999999946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5435.54</v>
      </c>
      <c r="D355" s="2">
        <f>'PR-RAS'!E360</f>
        <v>5641.08</v>
      </c>
      <c r="E355" s="2">
        <v>0</v>
      </c>
      <c r="F355" s="2">
        <v>0</v>
      </c>
      <c r="G355" s="3">
        <f t="shared" si="12"/>
        <v>5918.0658000000003</v>
      </c>
      <c r="H355" s="3">
        <f t="shared" si="13"/>
        <v>0.53999999999996362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5435.54</v>
      </c>
      <c r="D368" s="2">
        <f>'PR-RAS'!E373</f>
        <v>5641.08</v>
      </c>
      <c r="E368" s="2">
        <v>0</v>
      </c>
      <c r="F368" s="2">
        <v>0</v>
      </c>
      <c r="G368" s="3">
        <f t="shared" si="12"/>
        <v>6135.3959000000004</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5435.54</v>
      </c>
      <c r="D388" s="2">
        <f>'PR-RAS'!E393</f>
        <v>5641.08</v>
      </c>
      <c r="E388" s="2">
        <v>0</v>
      </c>
      <c r="F388" s="2">
        <v>0</v>
      </c>
      <c r="G388" s="3">
        <f t="shared" si="12"/>
        <v>6469.7499000000007</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5435.54</v>
      </c>
      <c r="D389" s="2">
        <f>'PR-RAS'!E394</f>
        <v>5641.08</v>
      </c>
      <c r="E389" s="2">
        <v>0</v>
      </c>
      <c r="F389" s="2">
        <v>0</v>
      </c>
      <c r="G389" s="3">
        <f t="shared" si="12"/>
        <v>6486.4676000000009</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5435.54</v>
      </c>
      <c r="D413" s="2">
        <f>'PR-RAS'!E418</f>
        <v>5641.08</v>
      </c>
      <c r="E413" s="2">
        <v>0</v>
      </c>
      <c r="F413" s="2">
        <v>0</v>
      </c>
      <c r="G413" s="3">
        <f t="shared" si="12"/>
        <v>6887.6923999999999</v>
      </c>
      <c r="H413" s="3">
        <f t="shared" si="13"/>
        <v>0.53999999999996362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40793.440000000002</v>
      </c>
      <c r="D417" s="2">
        <f>'PR-RAS'!E422</f>
        <v>46691.320000000007</v>
      </c>
      <c r="E417" s="2">
        <v>0</v>
      </c>
      <c r="F417" s="2">
        <v>0</v>
      </c>
      <c r="G417" s="3">
        <f t="shared" si="12"/>
        <v>55817.249280000004</v>
      </c>
      <c r="H417" s="3">
        <f t="shared" si="13"/>
        <v>0.76000000000931323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40839.659999999996</v>
      </c>
      <c r="D418" s="2">
        <f>'PR-RAS'!E423</f>
        <v>49962.34</v>
      </c>
      <c r="E418" s="2">
        <v>0</v>
      </c>
      <c r="F418" s="2">
        <v>0</v>
      </c>
      <c r="G418" s="3">
        <f t="shared" si="12"/>
        <v>58698.729779999994</v>
      </c>
      <c r="H418" s="3">
        <f t="shared" si="13"/>
        <v>0.68000000000029104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46.219999999993888</v>
      </c>
      <c r="D420" s="2">
        <f>'PR-RAS'!E425</f>
        <v>3271.0199999999895</v>
      </c>
      <c r="E420" s="2">
        <v>0</v>
      </c>
      <c r="F420" s="2">
        <v>0</v>
      </c>
      <c r="G420" s="3">
        <f t="shared" si="12"/>
        <v>2760.4809399999885</v>
      </c>
      <c r="H420" s="3">
        <f t="shared" si="13"/>
        <v>0.23999999998341082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89.32</v>
      </c>
      <c r="D421" s="2">
        <f>'PR-RAS'!E426</f>
        <v>43.1</v>
      </c>
      <c r="E421" s="2">
        <v>0</v>
      </c>
      <c r="F421" s="2">
        <v>0</v>
      </c>
      <c r="G421" s="3">
        <f t="shared" si="12"/>
        <v>73.718399999999988</v>
      </c>
      <c r="H421" s="3">
        <f t="shared" si="13"/>
        <v>0.4199999999999946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40793.440000000002</v>
      </c>
      <c r="D637" s="2">
        <f>'PR-RAS'!E643</f>
        <v>46691.320000000007</v>
      </c>
      <c r="E637" s="2">
        <v>0</v>
      </c>
      <c r="F637" s="2">
        <v>0</v>
      </c>
      <c r="G637" s="3">
        <f t="shared" si="14"/>
        <v>85335.986880000011</v>
      </c>
      <c r="H637" s="3">
        <f t="shared" si="15"/>
        <v>0.76000000000931323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40839.659999999996</v>
      </c>
      <c r="D638" s="2">
        <f>'PR-RAS'!E644</f>
        <v>49962.34</v>
      </c>
      <c r="E638" s="2">
        <v>0</v>
      </c>
      <c r="F638" s="2">
        <v>0</v>
      </c>
      <c r="G638" s="3">
        <f t="shared" si="14"/>
        <v>89666.884579999998</v>
      </c>
      <c r="H638" s="3">
        <f t="shared" si="15"/>
        <v>0.68000000000029104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46.219999999993888</v>
      </c>
      <c r="D640" s="2">
        <f>'PR-RAS'!E646</f>
        <v>3271.0199999999895</v>
      </c>
      <c r="E640" s="2">
        <v>0</v>
      </c>
      <c r="F640" s="2">
        <v>0</v>
      </c>
      <c r="G640" s="3">
        <f t="shared" si="14"/>
        <v>4209.898139999983</v>
      </c>
      <c r="H640" s="3">
        <f t="shared" si="15"/>
        <v>0.23999999998341082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89.32</v>
      </c>
      <c r="D641" s="2">
        <f>'PR-RAS'!E647</f>
        <v>43.1</v>
      </c>
      <c r="E641" s="2">
        <v>0</v>
      </c>
      <c r="F641" s="2">
        <v>0</v>
      </c>
      <c r="G641" s="3">
        <f t="shared" si="14"/>
        <v>112.33279999999999</v>
      </c>
      <c r="H641" s="3">
        <f t="shared" si="15"/>
        <v>0.4199999999999946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43.100000000006105</v>
      </c>
      <c r="D643" s="2">
        <f>'PR-RAS'!E649</f>
        <v>0</v>
      </c>
      <c r="E643" s="2">
        <v>0</v>
      </c>
      <c r="F643" s="2">
        <v>0</v>
      </c>
      <c r="G643" s="3">
        <f t="shared" si="14"/>
        <v>27.67020000000392</v>
      </c>
      <c r="H643" s="3">
        <f t="shared" si="15"/>
        <v>0.10000000000610498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3227.9199999999896</v>
      </c>
      <c r="E644" s="2">
        <v>0</v>
      </c>
      <c r="F644" s="2">
        <v>0</v>
      </c>
      <c r="G644" s="3">
        <f t="shared" si="14"/>
        <v>4151.1051199999865</v>
      </c>
      <c r="H644" s="3">
        <f t="shared" si="15"/>
        <v>8.0000000010386429E-2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2918.36</v>
      </c>
      <c r="D645" s="2">
        <f>'PR-RAS'!E651</f>
        <v>0</v>
      </c>
      <c r="E645" s="2">
        <v>0</v>
      </c>
      <c r="F645" s="2">
        <v>0</v>
      </c>
      <c r="G645" s="3">
        <f t="shared" si="14"/>
        <v>1879.4238400000002</v>
      </c>
      <c r="H645" s="3">
        <f t="shared" si="15"/>
        <v>0.36000000000012733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89.32</v>
      </c>
      <c r="D646" s="2">
        <f>'PR-RAS'!E653</f>
        <v>43.1</v>
      </c>
      <c r="E646" s="2">
        <v>0</v>
      </c>
      <c r="F646" s="2">
        <v>0</v>
      </c>
      <c r="G646" s="3">
        <f t="shared" si="14"/>
        <v>113.21039999999999</v>
      </c>
      <c r="H646" s="3">
        <f t="shared" si="15"/>
        <v>0.4199999999999946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42285.2</v>
      </c>
      <c r="D647" s="2">
        <f>'PR-RAS'!E654</f>
        <v>46681.34</v>
      </c>
      <c r="E647" s="2">
        <v>0</v>
      </c>
      <c r="F647" s="2">
        <v>0</v>
      </c>
      <c r="G647" s="3">
        <f t="shared" si="14"/>
        <v>87628.530480000001</v>
      </c>
      <c r="H647" s="3">
        <f t="shared" si="15"/>
        <v>0.53999999999359716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42331.42</v>
      </c>
      <c r="D648" s="2">
        <f>'PR-RAS'!E655</f>
        <v>46724.44</v>
      </c>
      <c r="E648" s="2">
        <v>0</v>
      </c>
      <c r="F648" s="2">
        <v>0</v>
      </c>
      <c r="G648" s="3">
        <f t="shared" si="14"/>
        <v>87849.854099999997</v>
      </c>
      <c r="H648" s="3">
        <f t="shared" si="15"/>
        <v>0.86000000000058208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43.099999999998545</v>
      </c>
      <c r="D649" s="2">
        <f>'PR-RAS'!E656</f>
        <v>0</v>
      </c>
      <c r="E649" s="2">
        <v>0</v>
      </c>
      <c r="F649" s="2">
        <v>0</v>
      </c>
      <c r="G649" s="3">
        <f t="shared" si="14"/>
        <v>27.928799999999057</v>
      </c>
      <c r="H649" s="3">
        <f t="shared" si="15"/>
        <v>9.9999999998544808E-2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700</v>
      </c>
      <c r="D676" s="2">
        <f>'PR-RAS'!E683</f>
        <v>800</v>
      </c>
      <c r="E676" s="2">
        <v>0</v>
      </c>
      <c r="F676" s="2">
        <v>0</v>
      </c>
      <c r="G676" s="3">
        <f t="shared" si="14"/>
        <v>1552.5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5000</v>
      </c>
      <c r="D678" s="2">
        <f>'PR-RAS'!E685</f>
        <v>5000</v>
      </c>
      <c r="E678" s="2">
        <v>0</v>
      </c>
      <c r="F678" s="2">
        <v>0</v>
      </c>
      <c r="G678" s="3">
        <f t="shared" si="14"/>
        <v>10155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619.89</v>
      </c>
      <c r="D717" s="2">
        <f>'PR-RAS'!E724</f>
        <v>904</v>
      </c>
      <c r="E717" s="2">
        <v>0</v>
      </c>
      <c r="F717" s="2">
        <v>0</v>
      </c>
      <c r="G717" s="3">
        <f t="shared" si="14"/>
        <v>1738.3692399999998</v>
      </c>
      <c r="H717" s="3">
        <f t="shared" si="15"/>
        <v>0.11000000000001364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24318.910000000014</v>
      </c>
      <c r="D1011" s="7">
        <f>BILANCA!E6</f>
        <v>19068.21999999999</v>
      </c>
      <c r="E1011" s="7">
        <v>0</v>
      </c>
      <c r="F1011" s="7">
        <v>0</v>
      </c>
      <c r="G1011" s="8">
        <f t="shared" ref="G1011:G1306" si="38">B1011/1000*C1011+B1011/500*D1011</f>
        <v>62.455349999999996</v>
      </c>
      <c r="H1011" s="8">
        <f t="shared" si="35"/>
        <v>0.30999999997584382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21357.450000000015</v>
      </c>
      <c r="D1012" s="2">
        <f>BILANCA!E7</f>
        <v>18880.479999999989</v>
      </c>
      <c r="E1012" s="2">
        <v>0</v>
      </c>
      <c r="F1012" s="2">
        <v>0</v>
      </c>
      <c r="G1012" s="3">
        <f t="shared" si="38"/>
        <v>118.23681999999998</v>
      </c>
      <c r="H1012" s="3">
        <f t="shared" si="35"/>
        <v>0.93000000000392902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21357.450000000015</v>
      </c>
      <c r="D1017" s="2">
        <f>BILANCA!E12</f>
        <v>18880.479999999989</v>
      </c>
      <c r="E1017" s="2">
        <v>0</v>
      </c>
      <c r="F1017" s="2">
        <v>0</v>
      </c>
      <c r="G1017" s="3">
        <f t="shared" si="38"/>
        <v>413.82886999999994</v>
      </c>
      <c r="H1017" s="3">
        <f t="shared" si="35"/>
        <v>0.93000000000392902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1719.3100000000013</v>
      </c>
      <c r="D1024" s="2">
        <f>BILANCA!E19</f>
        <v>1020.8199999999997</v>
      </c>
      <c r="E1024" s="2">
        <v>0</v>
      </c>
      <c r="F1024" s="2">
        <v>0</v>
      </c>
      <c r="G1024" s="3">
        <f t="shared" si="38"/>
        <v>52.653300000000016</v>
      </c>
      <c r="H1024" s="3">
        <f t="shared" si="35"/>
        <v>0.49000000000160071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14931.77</v>
      </c>
      <c r="D1025" s="2">
        <f>BILANCA!E20</f>
        <v>9267.67</v>
      </c>
      <c r="E1025" s="2">
        <v>0</v>
      </c>
      <c r="F1025" s="2">
        <v>0</v>
      </c>
      <c r="G1025" s="3">
        <f t="shared" si="38"/>
        <v>502.00665000000004</v>
      </c>
      <c r="H1025" s="3">
        <f t="shared" si="35"/>
        <v>0.55999999999949068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13212.46</v>
      </c>
      <c r="D1033" s="2">
        <f>BILANCA!E28</f>
        <v>8246.85</v>
      </c>
      <c r="E1033" s="2">
        <v>0</v>
      </c>
      <c r="F1033" s="2">
        <v>0</v>
      </c>
      <c r="G1033" s="3">
        <f t="shared" si="38"/>
        <v>683.24167999999997</v>
      </c>
      <c r="H1033" s="3">
        <f t="shared" si="35"/>
        <v>0.60999999999876309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19638.140000000014</v>
      </c>
      <c r="D1040" s="2">
        <f>BILANCA!E35</f>
        <v>17859.659999999989</v>
      </c>
      <c r="E1040" s="2">
        <v>0</v>
      </c>
      <c r="F1040" s="2">
        <v>0</v>
      </c>
      <c r="G1040" s="3">
        <f t="shared" si="38"/>
        <v>1660.7237999999998</v>
      </c>
      <c r="H1040" s="3">
        <f t="shared" si="35"/>
        <v>0.48000000002502929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128170.57</v>
      </c>
      <c r="D1041" s="2">
        <f>BILANCA!E36</f>
        <v>133811.65</v>
      </c>
      <c r="E1041" s="2">
        <v>0</v>
      </c>
      <c r="F1041" s="2">
        <v>0</v>
      </c>
      <c r="G1041" s="3">
        <f t="shared" si="38"/>
        <v>12269.60997</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108532.43</v>
      </c>
      <c r="D1045" s="2">
        <f>BILANCA!E40</f>
        <v>115951.99</v>
      </c>
      <c r="E1045" s="2">
        <v>0</v>
      </c>
      <c r="F1045" s="2">
        <v>0</v>
      </c>
      <c r="G1045" s="3">
        <f t="shared" si="38"/>
        <v>11915.274350000002</v>
      </c>
      <c r="H1045" s="3">
        <f t="shared" si="35"/>
        <v>0.43999999998777639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1510.27</v>
      </c>
      <c r="D1059" s="2">
        <f>BILANCA!E54</f>
        <v>1510.27</v>
      </c>
      <c r="E1059" s="2">
        <v>0</v>
      </c>
      <c r="F1059" s="2">
        <v>0</v>
      </c>
      <c r="G1059" s="3">
        <f t="shared" si="38"/>
        <v>222.00969000000001</v>
      </c>
      <c r="H1059" s="3">
        <f t="shared" si="35"/>
        <v>0.53999999999996362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1510.27</v>
      </c>
      <c r="D1060" s="2">
        <f>BILANCA!E55</f>
        <v>1510.27</v>
      </c>
      <c r="E1060" s="2">
        <v>0</v>
      </c>
      <c r="F1060" s="2">
        <v>0</v>
      </c>
      <c r="G1060" s="3">
        <f t="shared" si="38"/>
        <v>226.54050000000001</v>
      </c>
      <c r="H1060" s="3">
        <f t="shared" si="35"/>
        <v>0.53999999999996362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2961.46</v>
      </c>
      <c r="D1074" s="2">
        <f>BILANCA!E69</f>
        <v>187.74</v>
      </c>
      <c r="E1074" s="2">
        <v>0</v>
      </c>
      <c r="F1074" s="2">
        <v>0</v>
      </c>
      <c r="G1074" s="3">
        <f t="shared" si="38"/>
        <v>213.56416000000002</v>
      </c>
      <c r="H1074" s="3">
        <f t="shared" si="35"/>
        <v>0.72000000000002728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43.1</v>
      </c>
      <c r="D1075" s="2">
        <f>BILANCA!E70</f>
        <v>0</v>
      </c>
      <c r="E1075" s="2">
        <v>0</v>
      </c>
      <c r="F1075" s="2">
        <v>0</v>
      </c>
      <c r="G1075" s="3">
        <f t="shared" si="38"/>
        <v>2.8015000000000003</v>
      </c>
      <c r="H1075" s="3">
        <f t="shared" si="35"/>
        <v>0.10000000000000142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43.1</v>
      </c>
      <c r="D1076" s="2">
        <f>BILANCA!E71</f>
        <v>0</v>
      </c>
      <c r="E1076" s="2">
        <v>0</v>
      </c>
      <c r="F1076" s="2">
        <v>0</v>
      </c>
      <c r="G1076" s="3">
        <f t="shared" si="38"/>
        <v>2.8446000000000002</v>
      </c>
      <c r="H1076" s="3">
        <f t="shared" si="35"/>
        <v>0.10000000000000142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43.1</v>
      </c>
      <c r="D1078" s="2">
        <f>BILANCA!E73</f>
        <v>0</v>
      </c>
      <c r="E1078" s="2">
        <v>0</v>
      </c>
      <c r="F1078" s="2">
        <v>0</v>
      </c>
      <c r="G1078" s="3">
        <f t="shared" si="38"/>
        <v>2.9308000000000005</v>
      </c>
      <c r="H1078" s="3">
        <f t="shared" si="35"/>
        <v>0.10000000000000142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187.74</v>
      </c>
      <c r="E1152" s="2">
        <v>0</v>
      </c>
      <c r="F1152" s="2">
        <v>0</v>
      </c>
      <c r="G1152" s="3">
        <f t="shared" si="38"/>
        <v>53.318159999999999</v>
      </c>
      <c r="H1152" s="3">
        <f t="shared" si="41"/>
        <v>0.25999999999999091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187.74</v>
      </c>
      <c r="E1167" s="2">
        <v>0</v>
      </c>
      <c r="F1167" s="2">
        <v>0</v>
      </c>
      <c r="G1167" s="3">
        <f t="shared" si="38"/>
        <v>58.950360000000003</v>
      </c>
      <c r="H1167" s="3">
        <f t="shared" si="41"/>
        <v>0.25999999999999091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2918.36</v>
      </c>
      <c r="D1176" s="2">
        <f>BILANCA!E171</f>
        <v>0</v>
      </c>
      <c r="E1176" s="2">
        <v>0</v>
      </c>
      <c r="F1176" s="2">
        <v>0</v>
      </c>
      <c r="G1176" s="3">
        <f t="shared" si="38"/>
        <v>484.44776000000007</v>
      </c>
      <c r="H1176" s="3">
        <f t="shared" si="41"/>
        <v>0.36000000000012733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2918.36</v>
      </c>
      <c r="D1179" s="2">
        <f>BILANCA!E174</f>
        <v>0</v>
      </c>
      <c r="E1179" s="2">
        <v>0</v>
      </c>
      <c r="F1179" s="2">
        <v>0</v>
      </c>
      <c r="G1179" s="3">
        <f t="shared" si="38"/>
        <v>493.20284000000004</v>
      </c>
      <c r="H1179" s="3">
        <f t="shared" si="41"/>
        <v>0.36000000000012733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24318.91</v>
      </c>
      <c r="D1180" s="2">
        <f>BILANCA!E176</f>
        <v>19068.22</v>
      </c>
      <c r="E1180" s="2">
        <v>0</v>
      </c>
      <c r="F1180" s="2">
        <v>0</v>
      </c>
      <c r="G1180" s="3">
        <f t="shared" si="38"/>
        <v>10617.409500000002</v>
      </c>
      <c r="H1180" s="3">
        <f t="shared" si="41"/>
        <v>0.31000000000130967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2918.3599999999997</v>
      </c>
      <c r="D1181" s="2">
        <f>BILANCA!E177</f>
        <v>3415.66</v>
      </c>
      <c r="E1181" s="2">
        <v>0</v>
      </c>
      <c r="F1181" s="2">
        <v>0</v>
      </c>
      <c r="G1181" s="3">
        <f t="shared" si="38"/>
        <v>1667.1952799999999</v>
      </c>
      <c r="H1181" s="3">
        <f t="shared" si="41"/>
        <v>0.6999999999998181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2918.3599999999997</v>
      </c>
      <c r="D1182" s="2">
        <f>BILANCA!E178</f>
        <v>3415.66</v>
      </c>
      <c r="E1182" s="2">
        <v>0</v>
      </c>
      <c r="F1182" s="2">
        <v>0</v>
      </c>
      <c r="G1182" s="3">
        <f t="shared" si="38"/>
        <v>1676.9449599999996</v>
      </c>
      <c r="H1182" s="3">
        <f t="shared" si="41"/>
        <v>0.6999999999998181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2851.72</v>
      </c>
      <c r="D1183" s="2">
        <f>BILANCA!E179</f>
        <v>3266.31</v>
      </c>
      <c r="E1183" s="2">
        <v>0</v>
      </c>
      <c r="F1183" s="2">
        <v>0</v>
      </c>
      <c r="G1183" s="3">
        <f t="shared" si="38"/>
        <v>1623.4908199999998</v>
      </c>
      <c r="H1183" s="3">
        <f t="shared" si="41"/>
        <v>0.59000000000014552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49.31</v>
      </c>
      <c r="D1184" s="2">
        <f>BILANCA!E180</f>
        <v>149.35</v>
      </c>
      <c r="E1184" s="2">
        <v>0</v>
      </c>
      <c r="F1184" s="2">
        <v>0</v>
      </c>
      <c r="G1184" s="3">
        <f t="shared" si="38"/>
        <v>60.553739999999998</v>
      </c>
      <c r="H1184" s="3">
        <f t="shared" si="41"/>
        <v>0.65999999999999659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17.329999999999998</v>
      </c>
      <c r="D1185" s="2">
        <f>BILANCA!E181</f>
        <v>0</v>
      </c>
      <c r="E1185" s="2">
        <v>0</v>
      </c>
      <c r="F1185" s="2">
        <v>0</v>
      </c>
      <c r="G1185" s="3">
        <f t="shared" si="38"/>
        <v>3.0327499999999996</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17.329999999999998</v>
      </c>
      <c r="D1188" s="2">
        <f>BILANCA!E184</f>
        <v>0</v>
      </c>
      <c r="E1188" s="2">
        <v>0</v>
      </c>
      <c r="F1188" s="2">
        <v>0</v>
      </c>
      <c r="G1188" s="3">
        <f t="shared" si="38"/>
        <v>3.0847399999999996</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21400.55</v>
      </c>
      <c r="D1255" s="2">
        <f>BILANCA!E251</f>
        <v>15652.56</v>
      </c>
      <c r="E1255" s="2">
        <v>0</v>
      </c>
      <c r="F1255" s="2">
        <v>0</v>
      </c>
      <c r="G1255" s="3">
        <f t="shared" si="38"/>
        <v>12912.889149999999</v>
      </c>
      <c r="H1255" s="3">
        <f t="shared" si="41"/>
        <v>0.89000000000123691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21357.45</v>
      </c>
      <c r="D1256" s="2">
        <f>BILANCA!E252</f>
        <v>18880.48</v>
      </c>
      <c r="E1256" s="2">
        <v>0</v>
      </c>
      <c r="F1256" s="2">
        <v>0</v>
      </c>
      <c r="G1256" s="3">
        <f t="shared" si="38"/>
        <v>14543.128860000001</v>
      </c>
      <c r="H1256" s="3">
        <f t="shared" si="41"/>
        <v>0.93000000000029104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21357.45</v>
      </c>
      <c r="D1257" s="2">
        <f>BILANCA!E253</f>
        <v>18880.48</v>
      </c>
      <c r="E1257" s="2">
        <v>0</v>
      </c>
      <c r="F1257" s="2">
        <v>0</v>
      </c>
      <c r="G1257" s="3">
        <f t="shared" si="38"/>
        <v>14602.24727</v>
      </c>
      <c r="H1257" s="3">
        <f t="shared" si="41"/>
        <v>0.93000000000029104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43.1</v>
      </c>
      <c r="D1259" s="2">
        <f>BILANCA!E255</f>
        <v>-3227.92</v>
      </c>
      <c r="E1259" s="2">
        <v>0</v>
      </c>
      <c r="F1259" s="2">
        <v>0</v>
      </c>
      <c r="G1259" s="3">
        <f t="shared" si="38"/>
        <v>-1596.77226</v>
      </c>
      <c r="H1259" s="3">
        <f t="shared" si="41"/>
        <v>0.17999999999992866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43.1</v>
      </c>
      <c r="D1260" s="2">
        <f>BILANCA!E256</f>
        <v>0</v>
      </c>
      <c r="E1260" s="2">
        <v>0</v>
      </c>
      <c r="F1260" s="2">
        <v>0</v>
      </c>
      <c r="G1260" s="3">
        <f t="shared" si="38"/>
        <v>10.775</v>
      </c>
      <c r="H1260" s="3">
        <f t="shared" si="41"/>
        <v>0.10000000000000142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43.1</v>
      </c>
      <c r="D1261" s="2">
        <f>BILANCA!E257</f>
        <v>0</v>
      </c>
      <c r="E1261" s="2">
        <v>0</v>
      </c>
      <c r="F1261" s="2">
        <v>0</v>
      </c>
      <c r="G1261" s="3">
        <f t="shared" si="38"/>
        <v>10.818100000000001</v>
      </c>
      <c r="H1261" s="3">
        <f t="shared" si="41"/>
        <v>0.10000000000000142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3227.92</v>
      </c>
      <c r="E1264" s="2">
        <v>0</v>
      </c>
      <c r="F1264" s="2">
        <v>0</v>
      </c>
      <c r="G1264" s="3">
        <f t="shared" si="38"/>
        <v>1639.7833600000001</v>
      </c>
      <c r="H1264" s="3">
        <f t="shared" si="41"/>
        <v>7.999999999992724E-2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3227.92</v>
      </c>
      <c r="E1265" s="2">
        <v>0</v>
      </c>
      <c r="F1265" s="2">
        <v>0</v>
      </c>
      <c r="G1265" s="3">
        <f t="shared" si="38"/>
        <v>1646.2392</v>
      </c>
      <c r="H1265" s="3">
        <f t="shared" si="41"/>
        <v>7.999999999992724E-2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187.74</v>
      </c>
      <c r="E1306" s="2">
        <v>0</v>
      </c>
      <c r="F1306" s="2">
        <v>0</v>
      </c>
      <c r="G1306" s="3">
        <f t="shared" si="38"/>
        <v>111.14207999999999</v>
      </c>
      <c r="H1306" s="3">
        <f t="shared" si="41"/>
        <v>0.25999999999999091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187.74</v>
      </c>
      <c r="E1338" s="2">
        <v>0</v>
      </c>
      <c r="F1338" s="2">
        <v>0</v>
      </c>
      <c r="G1338" s="3">
        <f t="shared" si="52"/>
        <v>123.15744000000001</v>
      </c>
      <c r="H1338" s="3">
        <f t="shared" si="41"/>
        <v>0.25999999999999091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2918.36</v>
      </c>
      <c r="D1340" s="2">
        <f>BILANCA!E337</f>
        <v>3415.66</v>
      </c>
      <c r="E1340" s="2">
        <v>0</v>
      </c>
      <c r="F1340" s="2">
        <v>0</v>
      </c>
      <c r="G1340" s="3">
        <f t="shared" si="52"/>
        <v>3217.3944000000001</v>
      </c>
      <c r="H1340" s="3">
        <f t="shared" si="41"/>
        <v>0.70000000000027285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40839.660000000003</v>
      </c>
      <c r="D1503" s="2">
        <f>'RAS-funkcijski'!E107</f>
        <v>49962.34</v>
      </c>
      <c r="E1503" s="2">
        <v>0</v>
      </c>
      <c r="F1503" s="2">
        <v>0</v>
      </c>
      <c r="G1503" s="3">
        <f t="shared" si="52"/>
        <v>14498.727019999998</v>
      </c>
      <c r="H1503" s="3">
        <f t="shared" si="63"/>
        <v>0.67999999999301508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40839.660000000003</v>
      </c>
      <c r="D1505" s="2">
        <f>'RAS-funkcijski'!E109</f>
        <v>49962.34</v>
      </c>
      <c r="E1505" s="2">
        <v>0</v>
      </c>
      <c r="F1505" s="2">
        <v>0</v>
      </c>
      <c r="G1505" s="3">
        <f t="shared" si="52"/>
        <v>14780.2557</v>
      </c>
      <c r="H1505" s="3">
        <f t="shared" si="63"/>
        <v>0.67999999999301508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40839.660000000003</v>
      </c>
      <c r="D1537" s="14">
        <f>'RAS-funkcijski'!E141</f>
        <v>49962.34</v>
      </c>
      <c r="E1537" s="14">
        <v>0</v>
      </c>
      <c r="F1537" s="14">
        <v>0</v>
      </c>
      <c r="G1537" s="15">
        <f t="shared" si="52"/>
        <v>19284.71458</v>
      </c>
      <c r="H1537" s="15">
        <f t="shared" si="63"/>
        <v>0.67999999999301508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8118.05</v>
      </c>
      <c r="E1538" s="7">
        <v>0</v>
      </c>
      <c r="F1538" s="7">
        <v>0</v>
      </c>
      <c r="G1538" s="8">
        <f t="shared" si="52"/>
        <v>16.2361</v>
      </c>
      <c r="H1538" s="8">
        <f t="shared" si="63"/>
        <v>5.0000000000181899E-2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8118.05</v>
      </c>
      <c r="E1539" s="2">
        <v>0</v>
      </c>
      <c r="F1539" s="2">
        <v>0</v>
      </c>
      <c r="G1539" s="3">
        <f t="shared" si="52"/>
        <v>32.472200000000001</v>
      </c>
      <c r="H1539" s="3">
        <f t="shared" si="63"/>
        <v>5.0000000000181899E-2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8118.05</v>
      </c>
      <c r="E1540" s="2">
        <v>0</v>
      </c>
      <c r="F1540" s="2">
        <v>0</v>
      </c>
      <c r="G1540" s="3">
        <f t="shared" si="52"/>
        <v>48.708300000000001</v>
      </c>
      <c r="H1540" s="3">
        <f t="shared" si="63"/>
        <v>5.0000000000181899E-2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8118.05</v>
      </c>
      <c r="E1542" s="2">
        <v>0</v>
      </c>
      <c r="F1542" s="2">
        <v>0</v>
      </c>
      <c r="G1542" s="3">
        <f t="shared" si="52"/>
        <v>81.180500000000009</v>
      </c>
      <c r="H1542" s="3">
        <f t="shared" si="63"/>
        <v>5.0000000000181899E-2</v>
      </c>
      <c r="I1542" s="11">
        <f t="shared" si="64"/>
        <v>4.059025000014767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2918.36</v>
      </c>
      <c r="D1582" s="7"/>
      <c r="E1582" s="7">
        <v>0</v>
      </c>
      <c r="F1582" s="7">
        <v>0</v>
      </c>
      <c r="G1582" s="8">
        <f t="shared" ref="G1582:G1686" si="70">B1582/1000*C1582</f>
        <v>2.9183600000000003</v>
      </c>
      <c r="H1582" s="8">
        <f t="shared" ref="H1582:H1686" si="71">ABS(C1582-ROUND(C1582,0))</f>
        <v>0.36000000000012733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47043.98000000001</v>
      </c>
      <c r="D1583" s="2">
        <v>0</v>
      </c>
      <c r="E1583" s="2">
        <v>0</v>
      </c>
      <c r="F1583" s="2">
        <v>0</v>
      </c>
      <c r="G1583" s="3">
        <f t="shared" si="70"/>
        <v>94.087960000000024</v>
      </c>
      <c r="H1583" s="3">
        <f t="shared" si="71"/>
        <v>1.9999999989522621E-2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41402.900000000009</v>
      </c>
      <c r="D1585" s="2">
        <v>0</v>
      </c>
      <c r="E1585" s="2">
        <v>0</v>
      </c>
      <c r="F1585" s="2">
        <v>0</v>
      </c>
      <c r="G1585" s="3">
        <f t="shared" si="70"/>
        <v>165.61160000000004</v>
      </c>
      <c r="H1585" s="3">
        <f t="shared" si="71"/>
        <v>9.9999999991268851E-2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38229.050000000003</v>
      </c>
      <c r="D1586" s="2">
        <v>0</v>
      </c>
      <c r="E1586" s="2">
        <v>0</v>
      </c>
      <c r="F1586" s="2">
        <v>0</v>
      </c>
      <c r="G1586" s="3">
        <f t="shared" si="70"/>
        <v>191.14525000000003</v>
      </c>
      <c r="H1586" s="3">
        <f t="shared" si="71"/>
        <v>5.0000000002910383E-2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2918.3</v>
      </c>
      <c r="D1587" s="2">
        <v>0</v>
      </c>
      <c r="E1587" s="2">
        <v>0</v>
      </c>
      <c r="F1587" s="2">
        <v>0</v>
      </c>
      <c r="G1587" s="3">
        <f t="shared" si="70"/>
        <v>17.509800000000002</v>
      </c>
      <c r="H1587" s="3">
        <f t="shared" si="71"/>
        <v>0.3000000000001819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255.55</v>
      </c>
      <c r="D1588" s="2">
        <v>0</v>
      </c>
      <c r="E1588" s="2">
        <v>0</v>
      </c>
      <c r="F1588" s="2">
        <v>0</v>
      </c>
      <c r="G1588" s="3">
        <f t="shared" si="70"/>
        <v>1.7888500000000001</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5641.08</v>
      </c>
      <c r="D1594" s="2">
        <v>0</v>
      </c>
      <c r="E1594" s="2">
        <v>0</v>
      </c>
      <c r="F1594" s="2">
        <v>0</v>
      </c>
      <c r="G1594" s="3">
        <f t="shared" si="70"/>
        <v>73.334040000000002</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46546.68</v>
      </c>
      <c r="D1602" s="2">
        <v>0</v>
      </c>
      <c r="E1602" s="2">
        <v>0</v>
      </c>
      <c r="F1602" s="2">
        <v>0</v>
      </c>
      <c r="G1602" s="3">
        <f t="shared" si="70"/>
        <v>977.48028000000011</v>
      </c>
      <c r="H1602" s="3">
        <f t="shared" si="71"/>
        <v>0.31999999999970896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40905.599999999999</v>
      </c>
      <c r="D1604" s="2">
        <v>0</v>
      </c>
      <c r="E1604" s="2">
        <v>0</v>
      </c>
      <c r="F1604" s="2">
        <v>0</v>
      </c>
      <c r="G1604" s="3">
        <f t="shared" si="70"/>
        <v>940.8288</v>
      </c>
      <c r="H1604" s="3">
        <f t="shared" si="71"/>
        <v>0.40000000000145519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37814.46</v>
      </c>
      <c r="D1605" s="2">
        <v>0</v>
      </c>
      <c r="E1605" s="2">
        <v>0</v>
      </c>
      <c r="F1605" s="2">
        <v>0</v>
      </c>
      <c r="G1605" s="3">
        <f t="shared" si="70"/>
        <v>907.54704000000004</v>
      </c>
      <c r="H1605" s="3">
        <f t="shared" si="71"/>
        <v>0.45999999999912689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2818.26</v>
      </c>
      <c r="D1606" s="2">
        <v>0</v>
      </c>
      <c r="E1606" s="2">
        <v>0</v>
      </c>
      <c r="F1606" s="2">
        <v>0</v>
      </c>
      <c r="G1606" s="3">
        <f t="shared" si="70"/>
        <v>70.456500000000005</v>
      </c>
      <c r="H1606" s="3">
        <f t="shared" si="71"/>
        <v>0.26000000000021828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272.88</v>
      </c>
      <c r="D1607" s="2">
        <v>0</v>
      </c>
      <c r="E1607" s="2">
        <v>0</v>
      </c>
      <c r="F1607" s="2">
        <v>0</v>
      </c>
      <c r="G1607" s="3">
        <f t="shared" si="70"/>
        <v>7.0948799999999999</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5641.08</v>
      </c>
      <c r="D1613" s="2">
        <v>0</v>
      </c>
      <c r="E1613" s="2">
        <v>0</v>
      </c>
      <c r="F1613" s="2">
        <v>0</v>
      </c>
      <c r="G1613" s="3">
        <f t="shared" si="70"/>
        <v>180.51455999999999</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3415.6600000000108</v>
      </c>
      <c r="D1621" s="2">
        <v>0</v>
      </c>
      <c r="E1621" s="2">
        <v>0</v>
      </c>
      <c r="F1621" s="2">
        <v>0</v>
      </c>
      <c r="G1621" s="3">
        <f t="shared" si="70"/>
        <v>136.62640000000044</v>
      </c>
      <c r="H1621" s="3">
        <f t="shared" si="71"/>
        <v>0.33999999998923158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3415.66</v>
      </c>
      <c r="D1681" s="2">
        <v>0</v>
      </c>
      <c r="E1681" s="2">
        <v>0</v>
      </c>
      <c r="F1681" s="2">
        <v>0</v>
      </c>
      <c r="G1681" s="3">
        <f t="shared" si="70"/>
        <v>341.56600000000003</v>
      </c>
      <c r="H1681" s="3">
        <f t="shared" si="71"/>
        <v>0.34000000000014552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3415.66</v>
      </c>
      <c r="D1683" s="2">
        <v>0</v>
      </c>
      <c r="E1683" s="2">
        <v>0</v>
      </c>
      <c r="F1683" s="2">
        <v>0</v>
      </c>
      <c r="G1683" s="3">
        <f t="shared" si="70"/>
        <v>348.39731999999998</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9"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30744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40793.440000000002</v>
      </c>
      <c r="I17" s="275">
        <f>'PR-RAS'!E6</f>
        <v>46691.320000000007</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35404.119999999995</v>
      </c>
      <c r="I18" s="275">
        <f>'PR-RAS'!E152</f>
        <v>44321.259999999995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43.100000000006105</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3227.9199999999896</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21357.450000000015</v>
      </c>
      <c r="I22" s="275">
        <f>BILANCA!E7</f>
        <v>18880.479999999989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2961.46</v>
      </c>
      <c r="I23" s="275">
        <f>BILANCA!E69</f>
        <v>187.74</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2918.3599999999997</v>
      </c>
      <c r="I24" s="275">
        <f>BILANCA!E177</f>
        <v>3415.66</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21400.55</v>
      </c>
      <c r="I25" s="275">
        <f>BILANCA!E251</f>
        <v>15652.56</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40839.660000000003</v>
      </c>
      <c r="I31" s="275">
        <f>'RAS-funkcijski'!E141</f>
        <v>49962.34</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8118.05</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2918.36</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3415.6600000000108</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3415.66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8" zoomScaleNormal="100" workbookViewId="0">
      <selection activeCell="E665" sqref="E66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40793.440000000002</v>
      </c>
      <c r="E6" s="60">
        <f>E7+E43+E49+E82+E106+E125+E134+E140</f>
        <v>46691.320000000007</v>
      </c>
      <c r="F6" s="45">
        <f t="shared" ref="F6:F132" si="0">IF(D6&lt;&gt;0,IF(E6/D6&gt;=100,"&gt;&gt;100",E6/D6*100),"-")</f>
        <v>114.45791284088816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5700</v>
      </c>
      <c r="E49" s="60">
        <f>E50+E53+E58+E61+E64+E68+E71+E74+E77</f>
        <v>5800</v>
      </c>
      <c r="F49" s="45">
        <f t="shared" si="0"/>
        <v>101.75438596491229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5700</v>
      </c>
      <c r="E68" s="60">
        <f t="shared" si="11"/>
        <v>5800</v>
      </c>
      <c r="F68" s="45">
        <f t="shared" si="0"/>
        <v>101.75438596491229</v>
      </c>
    </row>
    <row r="69" spans="1:6" ht="12.75" customHeight="1" x14ac:dyDescent="0.25">
      <c r="A69" s="63" t="s">
        <v>141</v>
      </c>
      <c r="B69" s="64" t="s">
        <v>142</v>
      </c>
      <c r="C69" s="247" t="s">
        <v>141</v>
      </c>
      <c r="D69" s="194">
        <v>700</v>
      </c>
      <c r="E69" s="194">
        <v>800</v>
      </c>
      <c r="F69" s="45">
        <f t="shared" si="0"/>
        <v>114.28571428571428</v>
      </c>
    </row>
    <row r="70" spans="1:6" ht="12" x14ac:dyDescent="0.25">
      <c r="A70" s="63" t="s">
        <v>143</v>
      </c>
      <c r="B70" s="64" t="s">
        <v>144</v>
      </c>
      <c r="C70" s="247" t="s">
        <v>143</v>
      </c>
      <c r="D70" s="194">
        <v>5000</v>
      </c>
      <c r="E70" s="194">
        <v>5000</v>
      </c>
      <c r="F70" s="45">
        <f t="shared" si="0"/>
        <v>100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619.89</v>
      </c>
      <c r="E106" s="60">
        <f>E107+E112+E120+E124</f>
        <v>904</v>
      </c>
      <c r="F106" s="45">
        <f t="shared" si="0"/>
        <v>145.83232508993532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619.89</v>
      </c>
      <c r="E112" s="60">
        <f t="shared" si="20"/>
        <v>904</v>
      </c>
      <c r="F112" s="45">
        <f t="shared" si="0"/>
        <v>145.83232508993532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619.89</v>
      </c>
      <c r="E117" s="194">
        <v>904</v>
      </c>
      <c r="F117" s="45">
        <f t="shared" si="0"/>
        <v>145.83232508993532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34463.57</v>
      </c>
      <c r="E134" s="60">
        <f t="shared" si="25"/>
        <v>39977.340000000004</v>
      </c>
      <c r="F134" s="45">
        <f t="shared" ref="F134:F229" si="26">IF(D134&lt;&gt;0,IF(E134/D134&gt;=100,"&gt;&gt;100",E134/D134*100),"-")</f>
        <v>115.99883587219782</v>
      </c>
    </row>
    <row r="135" spans="1:6" ht="22.8" x14ac:dyDescent="0.25">
      <c r="A135" s="63">
        <v>671</v>
      </c>
      <c r="B135" s="182" t="s">
        <v>273</v>
      </c>
      <c r="C135" s="247" t="s">
        <v>274</v>
      </c>
      <c r="D135" s="60">
        <f t="shared" ref="D135:E135" si="27">SUM(D136:D138)</f>
        <v>34463.57</v>
      </c>
      <c r="E135" s="60">
        <f t="shared" si="27"/>
        <v>39977.340000000004</v>
      </c>
      <c r="F135" s="45">
        <f t="shared" si="26"/>
        <v>115.99883587219782</v>
      </c>
    </row>
    <row r="136" spans="1:6" ht="12.75" customHeight="1" x14ac:dyDescent="0.25">
      <c r="A136" s="63">
        <v>6711</v>
      </c>
      <c r="B136" s="65" t="s">
        <v>275</v>
      </c>
      <c r="C136" s="247" t="s">
        <v>276</v>
      </c>
      <c r="D136" s="194">
        <v>34027.83</v>
      </c>
      <c r="E136" s="194">
        <v>39336.26</v>
      </c>
      <c r="F136" s="45">
        <f t="shared" si="26"/>
        <v>115.60026014000893</v>
      </c>
    </row>
    <row r="137" spans="1:6" ht="22.8" x14ac:dyDescent="0.25">
      <c r="A137" s="63">
        <v>6712</v>
      </c>
      <c r="B137" s="182" t="s">
        <v>277</v>
      </c>
      <c r="C137" s="247" t="s">
        <v>278</v>
      </c>
      <c r="D137" s="194">
        <v>435.74</v>
      </c>
      <c r="E137" s="194">
        <v>641.08000000000004</v>
      </c>
      <c r="F137" s="45">
        <f t="shared" si="26"/>
        <v>147.1244320007344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9.98</v>
      </c>
      <c r="E140" s="60">
        <f t="shared" si="28"/>
        <v>9.98</v>
      </c>
      <c r="F140" s="45">
        <f t="shared" si="26"/>
        <v>100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9.98</v>
      </c>
      <c r="E151" s="194">
        <v>9.98</v>
      </c>
      <c r="F151" s="45">
        <f t="shared" si="26"/>
        <v>100</v>
      </c>
    </row>
    <row r="152" spans="1:6" ht="12.75" customHeight="1" x14ac:dyDescent="0.25">
      <c r="A152" s="63">
        <v>3</v>
      </c>
      <c r="B152" s="64" t="s">
        <v>307</v>
      </c>
      <c r="C152" s="247" t="s">
        <v>13</v>
      </c>
      <c r="D152" s="60">
        <f>D153+D164+D202+D221+D230+D262+D273</f>
        <v>35404.119999999995</v>
      </c>
      <c r="E152" s="60">
        <f>E153+E164+E202+E221+E230+E262+E273</f>
        <v>44321.259999999995</v>
      </c>
      <c r="F152" s="45">
        <f t="shared" si="26"/>
        <v>125.18672968004853</v>
      </c>
    </row>
    <row r="153" spans="1:6" ht="12.75" customHeight="1" x14ac:dyDescent="0.25">
      <c r="A153" s="63">
        <v>31</v>
      </c>
      <c r="B153" s="64" t="s">
        <v>308</v>
      </c>
      <c r="C153" s="247" t="s">
        <v>309</v>
      </c>
      <c r="D153" s="60">
        <f t="shared" ref="D153:E153" si="30">D154+D159+D160</f>
        <v>33237.199999999997</v>
      </c>
      <c r="E153" s="60">
        <f t="shared" si="30"/>
        <v>41080.769999999997</v>
      </c>
      <c r="F153" s="45">
        <f t="shared" si="26"/>
        <v>123.59876884936156</v>
      </c>
    </row>
    <row r="154" spans="1:6" ht="12.75" customHeight="1" x14ac:dyDescent="0.25">
      <c r="A154" s="63">
        <v>311</v>
      </c>
      <c r="B154" s="64" t="s">
        <v>310</v>
      </c>
      <c r="C154" s="247" t="s">
        <v>311</v>
      </c>
      <c r="D154" s="60">
        <f t="shared" ref="D154:E154" si="31">SUM(D155:D158)</f>
        <v>27337.1</v>
      </c>
      <c r="E154" s="60">
        <f t="shared" si="31"/>
        <v>33620.14</v>
      </c>
      <c r="F154" s="45">
        <f t="shared" si="26"/>
        <v>122.98356446001955</v>
      </c>
    </row>
    <row r="155" spans="1:6" ht="12.75" customHeight="1" x14ac:dyDescent="0.25">
      <c r="A155" s="63">
        <v>3111</v>
      </c>
      <c r="B155" s="64" t="s">
        <v>312</v>
      </c>
      <c r="C155" s="247" t="s">
        <v>313</v>
      </c>
      <c r="D155" s="194">
        <v>27337.1</v>
      </c>
      <c r="E155" s="194">
        <v>33620.14</v>
      </c>
      <c r="F155" s="45">
        <f t="shared" si="26"/>
        <v>122.98356446001955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1389.5</v>
      </c>
      <c r="E159" s="194">
        <v>1913.32</v>
      </c>
      <c r="F159" s="45">
        <f t="shared" si="26"/>
        <v>137.69845268082042</v>
      </c>
    </row>
    <row r="160" spans="1:6" ht="12.75" customHeight="1" x14ac:dyDescent="0.25">
      <c r="A160" s="63">
        <v>313</v>
      </c>
      <c r="B160" s="65" t="s">
        <v>322</v>
      </c>
      <c r="C160" s="247" t="s">
        <v>323</v>
      </c>
      <c r="D160" s="60">
        <f t="shared" ref="D160:E160" si="32">SUM(D161:D163)</f>
        <v>4510.6000000000004</v>
      </c>
      <c r="E160" s="60">
        <f t="shared" si="32"/>
        <v>5547.31</v>
      </c>
      <c r="F160" s="45">
        <f t="shared" si="26"/>
        <v>122.9838602403228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4510.6000000000004</v>
      </c>
      <c r="E162" s="194">
        <v>5547.31</v>
      </c>
      <c r="F162" s="45">
        <f t="shared" si="26"/>
        <v>122.9838602403228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1987.21</v>
      </c>
      <c r="E164" s="60">
        <f>E165+E170+E178+E188+E189+E194</f>
        <v>2967.6099999999997</v>
      </c>
      <c r="F164" s="45">
        <f t="shared" si="26"/>
        <v>149.33550052586287</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c r="F166" s="45" t="str">
        <f t="shared" si="26"/>
        <v>-</v>
      </c>
    </row>
    <row r="167" spans="1:6" ht="12.75" customHeight="1" x14ac:dyDescent="0.25">
      <c r="A167" s="63">
        <v>3212</v>
      </c>
      <c r="B167" s="64" t="s">
        <v>336</v>
      </c>
      <c r="C167" s="247" t="s">
        <v>337</v>
      </c>
      <c r="D167" s="194">
        <v>0</v>
      </c>
      <c r="E167" s="194"/>
      <c r="F167" s="45" t="str">
        <f t="shared" si="26"/>
        <v>-</v>
      </c>
    </row>
    <row r="168" spans="1:6" ht="12.75" customHeight="1" x14ac:dyDescent="0.25">
      <c r="A168" s="63">
        <v>3213</v>
      </c>
      <c r="B168" s="64" t="s">
        <v>338</v>
      </c>
      <c r="C168" s="247" t="s">
        <v>339</v>
      </c>
      <c r="D168" s="194">
        <v>0</v>
      </c>
      <c r="E168" s="194"/>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0</v>
      </c>
      <c r="E170" s="60">
        <f t="shared" si="34"/>
        <v>0</v>
      </c>
      <c r="F170" s="45" t="str">
        <f t="shared" si="26"/>
        <v>-</v>
      </c>
    </row>
    <row r="171" spans="1:6" ht="12.75" customHeight="1" x14ac:dyDescent="0.25">
      <c r="A171" s="63">
        <v>3221</v>
      </c>
      <c r="B171" s="64" t="s">
        <v>344</v>
      </c>
      <c r="C171" s="247" t="s">
        <v>345</v>
      </c>
      <c r="D171" s="194">
        <v>0</v>
      </c>
      <c r="E171" s="194">
        <v>0</v>
      </c>
      <c r="F171" s="45" t="str">
        <f t="shared" si="26"/>
        <v>-</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1189.21</v>
      </c>
      <c r="E178" s="60">
        <f t="shared" si="35"/>
        <v>2016.11</v>
      </c>
      <c r="F178" s="45">
        <f t="shared" si="26"/>
        <v>169.53355589004465</v>
      </c>
    </row>
    <row r="179" spans="1:6" ht="12.75" customHeight="1" x14ac:dyDescent="0.25">
      <c r="A179" s="63">
        <v>3231</v>
      </c>
      <c r="B179" s="65" t="s">
        <v>360</v>
      </c>
      <c r="C179" s="247" t="s">
        <v>361</v>
      </c>
      <c r="D179" s="194">
        <v>572.04</v>
      </c>
      <c r="E179" s="194">
        <v>619.53</v>
      </c>
      <c r="F179" s="45">
        <f t="shared" si="26"/>
        <v>108.30186700230753</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0</v>
      </c>
      <c r="E185" s="194"/>
      <c r="F185" s="45" t="str">
        <f t="shared" si="26"/>
        <v>-</v>
      </c>
    </row>
    <row r="186" spans="1:6" ht="12.75" customHeight="1" x14ac:dyDescent="0.25">
      <c r="A186" s="63">
        <v>3238</v>
      </c>
      <c r="B186" s="64" t="s">
        <v>374</v>
      </c>
      <c r="C186" s="247" t="s">
        <v>375</v>
      </c>
      <c r="D186" s="194">
        <v>617.16999999999996</v>
      </c>
      <c r="E186" s="194">
        <v>1396.58</v>
      </c>
      <c r="F186" s="45">
        <f t="shared" si="26"/>
        <v>226.28773271545927</v>
      </c>
    </row>
    <row r="187" spans="1:6" ht="12.75" customHeight="1" x14ac:dyDescent="0.25">
      <c r="A187" s="63">
        <v>3239</v>
      </c>
      <c r="B187" s="64" t="s">
        <v>376</v>
      </c>
      <c r="C187" s="247" t="s">
        <v>377</v>
      </c>
      <c r="D187" s="194">
        <v>0</v>
      </c>
      <c r="E187" s="194"/>
      <c r="F187" s="45" t="str">
        <f t="shared" si="26"/>
        <v>-</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798</v>
      </c>
      <c r="E194" s="60">
        <f t="shared" si="36"/>
        <v>951.5</v>
      </c>
      <c r="F194" s="45">
        <f t="shared" si="26"/>
        <v>119.23558897243107</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798</v>
      </c>
      <c r="E201" s="194">
        <v>951.5</v>
      </c>
      <c r="F201" s="45">
        <f t="shared" si="26"/>
        <v>119.23558897243107</v>
      </c>
    </row>
    <row r="202" spans="1:6" ht="12.75" customHeight="1" x14ac:dyDescent="0.25">
      <c r="A202" s="63">
        <v>34</v>
      </c>
      <c r="B202" s="183" t="s">
        <v>406</v>
      </c>
      <c r="C202" s="247" t="s">
        <v>407</v>
      </c>
      <c r="D202" s="60">
        <f t="shared" ref="D202:E202" si="37">D203+D208+D216</f>
        <v>179.71</v>
      </c>
      <c r="E202" s="60">
        <f t="shared" si="37"/>
        <v>272.88</v>
      </c>
      <c r="F202" s="45">
        <f t="shared" si="26"/>
        <v>151.84463858438596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179.71</v>
      </c>
      <c r="E216" s="60">
        <f t="shared" si="40"/>
        <v>272.88</v>
      </c>
      <c r="F216" s="45">
        <f t="shared" si="26"/>
        <v>151.84463858438596</v>
      </c>
    </row>
    <row r="217" spans="1:6" ht="12.75" customHeight="1" x14ac:dyDescent="0.25">
      <c r="A217" s="63">
        <v>3431</v>
      </c>
      <c r="B217" s="182" t="s">
        <v>436</v>
      </c>
      <c r="C217" s="247" t="s">
        <v>437</v>
      </c>
      <c r="D217" s="194">
        <v>179.71</v>
      </c>
      <c r="E217" s="194">
        <v>272.88</v>
      </c>
      <c r="F217" s="45">
        <f t="shared" si="26"/>
        <v>151.84463858438596</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35404.119999999995</v>
      </c>
      <c r="E299" s="60">
        <f>E152-E297+E298</f>
        <v>44321.259999999995</v>
      </c>
      <c r="F299" s="45">
        <f t="shared" si="68"/>
        <v>125.18672968004853</v>
      </c>
    </row>
    <row r="300" spans="1:6" ht="12.75" customHeight="1" x14ac:dyDescent="0.25">
      <c r="A300" s="63" t="s">
        <v>582</v>
      </c>
      <c r="B300" s="64" t="s">
        <v>593</v>
      </c>
      <c r="C300" s="247" t="s">
        <v>594</v>
      </c>
      <c r="D300" s="60">
        <f>IF(D6&gt;=D299,D6-D299,0)</f>
        <v>5389.320000000007</v>
      </c>
      <c r="E300" s="60">
        <f>IF(E6&gt;=E299,E6-E299,0)</f>
        <v>2370.0600000000122</v>
      </c>
      <c r="F300" s="45">
        <f t="shared" si="68"/>
        <v>43.976976687226013</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89.32</v>
      </c>
      <c r="E302" s="194">
        <v>43.1</v>
      </c>
      <c r="F302" s="45">
        <f t="shared" si="68"/>
        <v>48.253470667263777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5435.54</v>
      </c>
      <c r="E360" s="60">
        <f t="shared" si="86"/>
        <v>5641.08</v>
      </c>
      <c r="F360" s="45">
        <f t="shared" si="72"/>
        <v>103.78140902283857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5435.54</v>
      </c>
      <c r="E373" s="60">
        <f t="shared" si="90"/>
        <v>5641.08</v>
      </c>
      <c r="F373" s="45">
        <f t="shared" si="72"/>
        <v>103.78140902283857</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5435.54</v>
      </c>
      <c r="E393" s="60">
        <f t="shared" si="94"/>
        <v>5641.08</v>
      </c>
      <c r="F393" s="45">
        <f t="shared" si="72"/>
        <v>103.78140902283857</v>
      </c>
    </row>
    <row r="394" spans="1:6" ht="12.75" customHeight="1" x14ac:dyDescent="0.25">
      <c r="A394" s="63">
        <v>4241</v>
      </c>
      <c r="B394" s="64" t="s">
        <v>757</v>
      </c>
      <c r="C394" s="247" t="s">
        <v>758</v>
      </c>
      <c r="D394" s="194">
        <v>5435.54</v>
      </c>
      <c r="E394" s="194">
        <v>5641.08</v>
      </c>
      <c r="F394" s="45">
        <f t="shared" si="72"/>
        <v>103.78140902283857</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5435.54</v>
      </c>
      <c r="E418" s="60">
        <f t="shared" si="102"/>
        <v>5641.08</v>
      </c>
      <c r="F418" s="45">
        <f t="shared" si="72"/>
        <v>103.78140902283857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40793.440000000002</v>
      </c>
      <c r="E422" s="60">
        <f>E6+E308</f>
        <v>46691.320000000007</v>
      </c>
      <c r="F422" s="45">
        <f t="shared" si="72"/>
        <v>114.45791284088816</v>
      </c>
    </row>
    <row r="423" spans="1:6" ht="12.75" customHeight="1" x14ac:dyDescent="0.25">
      <c r="A423" s="63" t="s">
        <v>582</v>
      </c>
      <c r="B423" s="64" t="s">
        <v>805</v>
      </c>
      <c r="C423" s="247" t="s">
        <v>806</v>
      </c>
      <c r="D423" s="60">
        <f t="shared" ref="D423:E423" si="103">D299+D360</f>
        <v>40839.659999999996</v>
      </c>
      <c r="E423" s="60">
        <f t="shared" si="103"/>
        <v>49962.34</v>
      </c>
      <c r="F423" s="45">
        <f t="shared" si="72"/>
        <v>122.33779615207374</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46.219999999993888</v>
      </c>
      <c r="E425" s="60">
        <f t="shared" si="105"/>
        <v>3271.0199999999895</v>
      </c>
      <c r="F425" s="45">
        <f t="shared" si="72"/>
        <v>7077.0662051069285</v>
      </c>
    </row>
    <row r="426" spans="1:6" ht="12.75" customHeight="1" x14ac:dyDescent="0.25">
      <c r="A426" s="251" t="s">
        <v>811</v>
      </c>
      <c r="B426" s="183" t="s">
        <v>812</v>
      </c>
      <c r="C426" s="252" t="s">
        <v>813</v>
      </c>
      <c r="D426" s="60">
        <f t="shared" ref="D426:E426" si="106">IF(D302-D303+D419-D420&gt;=0,D302-D303+D419-D420,0)</f>
        <v>89.32</v>
      </c>
      <c r="E426" s="60">
        <f t="shared" si="106"/>
        <v>43.1</v>
      </c>
      <c r="F426" s="45">
        <f t="shared" si="72"/>
        <v>48.253470667263777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40793.440000000002</v>
      </c>
      <c r="E643" s="60">
        <f>E422+E430</f>
        <v>46691.320000000007</v>
      </c>
      <c r="F643" s="45">
        <f t="shared" si="109"/>
        <v>114.45791284088816</v>
      </c>
    </row>
    <row r="644" spans="1:6" ht="12.75" customHeight="1" x14ac:dyDescent="0.25">
      <c r="A644" s="63" t="s">
        <v>582</v>
      </c>
      <c r="B644" s="64" t="s">
        <v>1238</v>
      </c>
      <c r="C644" s="247" t="s">
        <v>1239</v>
      </c>
      <c r="D644" s="60">
        <f>D423+D535</f>
        <v>40839.659999999996</v>
      </c>
      <c r="E644" s="60">
        <f>E423+E535</f>
        <v>49962.34</v>
      </c>
      <c r="F644" s="45">
        <f t="shared" si="109"/>
        <v>122.33779615207374</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46.219999999993888</v>
      </c>
      <c r="E646" s="60">
        <f t="shared" si="164"/>
        <v>3271.0199999999895</v>
      </c>
      <c r="F646" s="45">
        <f t="shared" si="109"/>
        <v>7077.0662051069285</v>
      </c>
    </row>
    <row r="647" spans="1:6" ht="22.8" x14ac:dyDescent="0.25">
      <c r="A647" s="251" t="s">
        <v>1244</v>
      </c>
      <c r="B647" s="64" t="s">
        <v>1245</v>
      </c>
      <c r="C647" s="252" t="s">
        <v>1244</v>
      </c>
      <c r="D647" s="60">
        <f>IF(D426-D427+D641-D642&gt;=0,D426-D427+D641-D642,0)</f>
        <v>89.32</v>
      </c>
      <c r="E647" s="60">
        <f>IF(E426-E427+E641-E642&gt;=0,E426-E427+E641-E642,0)</f>
        <v>43.1</v>
      </c>
      <c r="F647" s="45">
        <f t="shared" si="109"/>
        <v>48.253470667263777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43.100000000006105</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3227.9199999999896</v>
      </c>
      <c r="F650" s="45" t="str">
        <f t="shared" si="109"/>
        <v>-</v>
      </c>
    </row>
    <row r="651" spans="1:6" ht="22.8" x14ac:dyDescent="0.25">
      <c r="A651" s="249" t="s">
        <v>1252</v>
      </c>
      <c r="B651" s="184" t="s">
        <v>1253</v>
      </c>
      <c r="C651" s="250" t="s">
        <v>1252</v>
      </c>
      <c r="D651" s="196">
        <v>2918.36</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89.32</v>
      </c>
      <c r="E653" s="194">
        <v>43.1</v>
      </c>
      <c r="F653" s="45">
        <f t="shared" ref="F653:F740" si="167">IF(D653&lt;&gt;0,IF(E653/D653&gt;=100,"&gt;&gt;100",E653/D653*100),"-")</f>
        <v>48.253470667263777</v>
      </c>
    </row>
    <row r="654" spans="1:6" ht="12.75" customHeight="1" x14ac:dyDescent="0.25">
      <c r="A654" s="63" t="s">
        <v>1257</v>
      </c>
      <c r="B654" s="64" t="s">
        <v>1258</v>
      </c>
      <c r="C654" s="247" t="s">
        <v>1257</v>
      </c>
      <c r="D654" s="194">
        <v>42285.2</v>
      </c>
      <c r="E654" s="194">
        <v>46681.34</v>
      </c>
      <c r="F654" s="45">
        <f t="shared" si="167"/>
        <v>110.39640346977193</v>
      </c>
    </row>
    <row r="655" spans="1:6" ht="12.75" customHeight="1" x14ac:dyDescent="0.25">
      <c r="A655" s="63" t="s">
        <v>1259</v>
      </c>
      <c r="B655" s="64" t="s">
        <v>1260</v>
      </c>
      <c r="C655" s="247" t="s">
        <v>1259</v>
      </c>
      <c r="D655" s="194">
        <v>42331.42</v>
      </c>
      <c r="E655" s="194">
        <v>46724.44</v>
      </c>
      <c r="F655" s="45">
        <f t="shared" si="167"/>
        <v>110.37768163694959</v>
      </c>
    </row>
    <row r="656" spans="1:6" ht="22.8" x14ac:dyDescent="0.25">
      <c r="A656" s="63">
        <v>11</v>
      </c>
      <c r="B656" s="64" t="s">
        <v>1261</v>
      </c>
      <c r="C656" s="247" t="s">
        <v>1262</v>
      </c>
      <c r="D656" s="60">
        <f t="shared" ref="D656:E656" si="168">+D653+D654-D655</f>
        <v>43.099999999998545</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v>
      </c>
      <c r="E658" s="253">
        <v>2</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v>
      </c>
      <c r="E660" s="253">
        <v>2</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700</v>
      </c>
      <c r="E683" s="192">
        <v>800</v>
      </c>
      <c r="F683" s="71">
        <f t="shared" si="167"/>
        <v>114.28571428571428</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5000</v>
      </c>
      <c r="E685" s="194">
        <v>5000</v>
      </c>
      <c r="F685" s="45">
        <f t="shared" si="167"/>
        <v>100</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619.89</v>
      </c>
      <c r="E724" s="192">
        <v>904</v>
      </c>
      <c r="F724" s="71">
        <f t="shared" si="167"/>
        <v>145.83232508993532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56" sqref="E25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187.74</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24318.910000000014</v>
      </c>
      <c r="E6" s="180">
        <f t="shared" si="0"/>
        <v>19068.21999999999</v>
      </c>
      <c r="F6" s="181">
        <f t="shared" ref="F6:F298" si="1">IF(D6&gt;0,IF(E6/D6&gt;=100,"&gt;&gt;100",E6/D6*100),"-")</f>
        <v>78.409024088661781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21357.450000000015</v>
      </c>
      <c r="E7" s="79">
        <f t="shared" si="2"/>
        <v>18880.479999999989</v>
      </c>
      <c r="F7" s="71">
        <f t="shared" si="1"/>
        <v>88.402313946655497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21357.450000000015</v>
      </c>
      <c r="E12" s="79">
        <f t="shared" si="3"/>
        <v>18880.479999999989</v>
      </c>
      <c r="F12" s="71">
        <f t="shared" si="1"/>
        <v>88.402313946655497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1719.3100000000013</v>
      </c>
      <c r="E19" s="79">
        <f t="shared" si="5"/>
        <v>1020.8199999999997</v>
      </c>
      <c r="F19" s="71">
        <f t="shared" si="1"/>
        <v>59.373818566750558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14931.77</v>
      </c>
      <c r="E20" s="192">
        <v>9267.67</v>
      </c>
      <c r="F20" s="71">
        <f t="shared" si="1"/>
        <v>62.066787795418762</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13212.46</v>
      </c>
      <c r="E28" s="192">
        <v>8246.85</v>
      </c>
      <c r="F28" s="71">
        <f t="shared" si="1"/>
        <v>62.417218292430036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19638.140000000014</v>
      </c>
      <c r="E35" s="79">
        <f t="shared" si="7"/>
        <v>17859.659999999989</v>
      </c>
      <c r="F35" s="71">
        <f t="shared" si="1"/>
        <v>90.943745181570023</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128170.57</v>
      </c>
      <c r="E36" s="192">
        <v>133811.65</v>
      </c>
      <c r="F36" s="71">
        <f t="shared" si="1"/>
        <v>104.40122876881955</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108532.43</v>
      </c>
      <c r="E40" s="192">
        <v>115951.99</v>
      </c>
      <c r="F40" s="71">
        <f t="shared" si="1"/>
        <v>106.83626083005791</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1510.27</v>
      </c>
      <c r="E54" s="192">
        <v>1510.27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1510.27</v>
      </c>
      <c r="E55" s="192">
        <v>1510.27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2961.46</v>
      </c>
      <c r="E69" s="79">
        <f>E70+E82+E88+E119+E135+E147+E165+E171</f>
        <v>187.74</v>
      </c>
      <c r="F69" s="71">
        <f t="shared" si="1"/>
        <v>6.3394406812855824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43.1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43.1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43.1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187.74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187.74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2918.36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2918.36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24318.91</v>
      </c>
      <c r="E176" s="79">
        <f>E177+E251</f>
        <v>19068.22</v>
      </c>
      <c r="F176" s="71">
        <f t="shared" si="1"/>
        <v>78.409024088661866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2918.3599999999997</v>
      </c>
      <c r="E177" s="79">
        <f>E178+E197+E203+E219+E247+E248</f>
        <v>3415.66</v>
      </c>
      <c r="F177" s="71">
        <f t="shared" si="1"/>
        <v>117.04039254924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2918.3599999999997</v>
      </c>
      <c r="E178" s="79">
        <f>SUM(E179:E181)+E185+E186+SUM(E194:E196)</f>
        <v>3415.66</v>
      </c>
      <c r="F178" s="71">
        <f t="shared" si="1"/>
        <v>117.04039254924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2851.72</v>
      </c>
      <c r="E179" s="192">
        <v>3266.31</v>
      </c>
      <c r="F179" s="71">
        <f t="shared" si="1"/>
        <v>114.53824358632684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49.31</v>
      </c>
      <c r="E180" s="192">
        <v>149.35</v>
      </c>
      <c r="F180" s="71">
        <f t="shared" si="1"/>
        <v>302.87974041776511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17.329999999999998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17.329999999999998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21400.55</v>
      </c>
      <c r="E251" s="79">
        <f>+E252+E255-E264+E274+E291</f>
        <v>15652.56</v>
      </c>
      <c r="F251" s="71">
        <f t="shared" si="1"/>
        <v>73.140923948216283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21357.45</v>
      </c>
      <c r="E252" s="79">
        <f>E253-E254</f>
        <v>18880.48</v>
      </c>
      <c r="F252" s="71">
        <f t="shared" si="1"/>
        <v>88.40231394665561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21357.45</v>
      </c>
      <c r="E253" s="192">
        <v>18880.48</v>
      </c>
      <c r="F253" s="71">
        <f t="shared" si="1"/>
        <v>88.40231394665561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43.1</v>
      </c>
      <c r="E255" s="79">
        <f>E256-E260</f>
        <v>-3227.92</v>
      </c>
      <c r="F255" s="71">
        <f t="shared" si="1"/>
        <v>-7489.3735498839906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43.1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43.1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3227.92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3227.92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187.74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187.74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2918.36</v>
      </c>
      <c r="E337" s="192">
        <v>3415.66</v>
      </c>
      <c r="F337" s="71">
        <f t="shared" si="43"/>
        <v>117.04039254923997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40839.660000000003</v>
      </c>
      <c r="E107" s="60">
        <f t="shared" si="21"/>
        <v>49962.34</v>
      </c>
      <c r="F107" s="45">
        <f t="shared" si="1"/>
        <v>122.33779615207372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40839.660000000003</v>
      </c>
      <c r="E109" s="194">
        <v>49962.34</v>
      </c>
      <c r="F109" s="45">
        <f t="shared" si="1"/>
        <v>122.33779615207372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40839.660000000003</v>
      </c>
      <c r="E141" s="81">
        <f t="shared" si="28"/>
        <v>49962.34</v>
      </c>
      <c r="F141" s="61">
        <f t="shared" si="1"/>
        <v>122.33779615207372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8118.05</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8118.05</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8118.05</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8118.05</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2918.36</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47043.98000000001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41402.900000000009</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38229.050000000003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2918.3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255.55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5641.08</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46546.68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40905.599999999999</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37814.46</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2818.26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272.88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5641.08</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3415.6600000000108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3415.66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3415.66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30744</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Komiža</cp:lastModifiedBy>
  <cp:lastPrinted>2026-02-02T17:57:40Z</cp:lastPrinted>
  <dcterms:created xsi:type="dcterms:W3CDTF">2022-04-01T05:14:30Z</dcterms:created>
  <dcterms:modified xsi:type="dcterms:W3CDTF">2026-02-12T07:38:02Z</dcterms:modified>
</cp:coreProperties>
</file>